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690" windowWidth="16380" windowHeight="8130" tabRatio="628" activeTab="1"/>
  </bookViews>
  <sheets>
    <sheet name="Kod" sheetId="1" r:id="rId1"/>
    <sheet name="Otchet" sheetId="2" r:id="rId2"/>
    <sheet name="Stat" sheetId="3" r:id="rId3"/>
    <sheet name="I stypen" sheetId="4" r:id="rId4"/>
    <sheet name="II stypen" sheetId="5" r:id="rId5"/>
    <sheet name="III stypen" sheetId="6" r:id="rId6"/>
    <sheet name="Sch-02-3-9_класс" sheetId="7" state="hidden" r:id="rId7"/>
    <sheet name="Sch-02-3-10_класс" sheetId="8" state="hidden" r:id="rId8"/>
    <sheet name="Sch-02-3-11_класс" sheetId="9" state="hidden" r:id="rId9"/>
  </sheets>
  <definedNames>
    <definedName name="_xlnm._FilterDatabase" localSheetId="0" hidden="1">Kod!$A$1:$D$1221</definedName>
    <definedName name="Excel_BuiltIn__FilterDatabase_1">Kod!$A$1:$D$904</definedName>
    <definedName name="А1">'I stypen'!#REF!</definedName>
    <definedName name="_xlnm.Print_Titles" localSheetId="7">'Sch-02-3-10_класс'!$A:$B</definedName>
    <definedName name="_xlnm.Print_Titles" localSheetId="8">'Sch-02-3-11_класс'!$A:$B</definedName>
    <definedName name="_xlnm.Print_Titles" localSheetId="6">'Sch-02-3-9_класс'!$A:$B</definedName>
    <definedName name="_xlnm.Print_Titles" localSheetId="2">Stat!$1:$9</definedName>
  </definedNames>
  <calcPr calcId="145621"/>
</workbook>
</file>

<file path=xl/calcChain.xml><?xml version="1.0" encoding="utf-8"?>
<calcChain xmlns="http://schemas.openxmlformats.org/spreadsheetml/2006/main">
  <c r="W10" i="4" l="1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10" i="4"/>
  <c r="V11" i="4"/>
  <c r="V15" i="4"/>
  <c r="V20" i="4"/>
  <c r="V22" i="4"/>
  <c r="V25" i="4"/>
  <c r="V27" i="4"/>
  <c r="V28" i="4"/>
  <c r="V29" i="4"/>
  <c r="V30" i="4"/>
  <c r="V31" i="4"/>
  <c r="V32" i="4"/>
  <c r="V33" i="4"/>
  <c r="S33" i="4"/>
  <c r="S11" i="4"/>
  <c r="S12" i="4"/>
  <c r="S13" i="4"/>
  <c r="S14" i="4"/>
  <c r="S15" i="4"/>
  <c r="S16" i="4"/>
  <c r="S17" i="4"/>
  <c r="S19" i="4"/>
  <c r="S20" i="4"/>
  <c r="S21" i="4"/>
  <c r="S22" i="4"/>
  <c r="S24" i="4"/>
  <c r="S25" i="4"/>
  <c r="S26" i="4"/>
  <c r="S27" i="4"/>
  <c r="S28" i="4"/>
  <c r="S29" i="4"/>
  <c r="S30" i="4"/>
  <c r="S31" i="4"/>
  <c r="S32" i="4"/>
  <c r="L34" i="4" l="1"/>
  <c r="K34" i="4"/>
  <c r="J34" i="4"/>
  <c r="I34" i="4"/>
  <c r="H34" i="4"/>
  <c r="W34" i="4" l="1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10" i="3"/>
  <c r="T7" i="3" s="1"/>
  <c r="G7" i="3"/>
  <c r="F7" i="3"/>
  <c r="V10" i="3" l="1"/>
  <c r="Q34" i="4" l="1"/>
  <c r="P34" i="4"/>
  <c r="O34" i="4"/>
  <c r="N34" i="4"/>
  <c r="M34" i="4"/>
  <c r="G34" i="4"/>
  <c r="F34" i="4"/>
  <c r="I28" i="2" s="1"/>
  <c r="E34" i="4"/>
  <c r="D34" i="4"/>
  <c r="I24" i="2" s="1"/>
  <c r="C34" i="4"/>
  <c r="AC33" i="4"/>
  <c r="AB33" i="4"/>
  <c r="Z33" i="4"/>
  <c r="Y33" i="4"/>
  <c r="AC32" i="4"/>
  <c r="AB32" i="4"/>
  <c r="Z32" i="4"/>
  <c r="Y32" i="4"/>
  <c r="I20" i="2" l="1"/>
  <c r="V13" i="4"/>
  <c r="V17" i="4"/>
  <c r="V19" i="4"/>
  <c r="V21" i="4"/>
  <c r="V23" i="4"/>
  <c r="S18" i="4"/>
  <c r="V12" i="4"/>
  <c r="V14" i="4"/>
  <c r="V16" i="4"/>
  <c r="V18" i="4"/>
  <c r="V24" i="4"/>
  <c r="V26" i="4"/>
  <c r="V10" i="4"/>
  <c r="S23" i="4"/>
  <c r="I36" i="2"/>
  <c r="I32" i="2"/>
  <c r="S10" i="4"/>
  <c r="AC34" i="4"/>
  <c r="T34" i="4"/>
  <c r="AB33" i="6"/>
  <c r="AB31" i="6"/>
  <c r="Y33" i="6"/>
  <c r="Y32" i="6"/>
  <c r="Y31" i="6"/>
  <c r="Y11" i="6"/>
  <c r="V33" i="6"/>
  <c r="V31" i="6"/>
  <c r="V27" i="6"/>
  <c r="S33" i="6"/>
  <c r="S31" i="6"/>
  <c r="S27" i="6"/>
  <c r="Q34" i="6"/>
  <c r="P34" i="6"/>
  <c r="O34" i="6"/>
  <c r="N34" i="6"/>
  <c r="M34" i="6"/>
  <c r="Y29" i="6" s="1"/>
  <c r="L34" i="6"/>
  <c r="K34" i="6"/>
  <c r="J34" i="6"/>
  <c r="I34" i="6"/>
  <c r="H34" i="6"/>
  <c r="V29" i="6" s="1"/>
  <c r="G34" i="6"/>
  <c r="F34" i="6"/>
  <c r="E34" i="6"/>
  <c r="D34" i="6"/>
  <c r="I26" i="2" s="1"/>
  <c r="C34" i="6"/>
  <c r="AB29" i="6" s="1"/>
  <c r="T33" i="5"/>
  <c r="T31" i="5"/>
  <c r="T27" i="5"/>
  <c r="T22" i="5"/>
  <c r="Q33" i="5"/>
  <c r="Q32" i="5"/>
  <c r="Q31" i="5"/>
  <c r="Q27" i="5"/>
  <c r="Q22" i="5"/>
  <c r="Q15" i="5"/>
  <c r="N33" i="5"/>
  <c r="N31" i="5"/>
  <c r="N27" i="5"/>
  <c r="N22" i="5"/>
  <c r="S10" i="6" l="1"/>
  <c r="S12" i="6"/>
  <c r="S14" i="6"/>
  <c r="S16" i="6"/>
  <c r="S18" i="6"/>
  <c r="S20" i="6"/>
  <c r="S22" i="6"/>
  <c r="S24" i="6"/>
  <c r="S26" i="6"/>
  <c r="S28" i="6"/>
  <c r="S30" i="6"/>
  <c r="S32" i="6"/>
  <c r="V10" i="6"/>
  <c r="V12" i="6"/>
  <c r="V14" i="6"/>
  <c r="V16" i="6"/>
  <c r="V18" i="6"/>
  <c r="V20" i="6"/>
  <c r="V22" i="6"/>
  <c r="V24" i="6"/>
  <c r="V26" i="6"/>
  <c r="V28" i="6"/>
  <c r="V30" i="6"/>
  <c r="V32" i="6"/>
  <c r="Y10" i="6"/>
  <c r="Y12" i="6"/>
  <c r="Y14" i="6"/>
  <c r="Y16" i="6"/>
  <c r="Y18" i="6"/>
  <c r="Y20" i="6"/>
  <c r="Y22" i="6"/>
  <c r="Y24" i="6"/>
  <c r="Y26" i="6"/>
  <c r="Y28" i="6"/>
  <c r="Y30" i="6"/>
  <c r="AB10" i="6"/>
  <c r="AB12" i="6"/>
  <c r="AB14" i="6"/>
  <c r="AB16" i="6"/>
  <c r="AB18" i="6"/>
  <c r="AB20" i="6"/>
  <c r="AB22" i="6"/>
  <c r="AB24" i="6"/>
  <c r="AB26" i="6"/>
  <c r="AB28" i="6"/>
  <c r="AB30" i="6"/>
  <c r="AB32" i="6"/>
  <c r="S11" i="6"/>
  <c r="S13" i="6"/>
  <c r="S15" i="6"/>
  <c r="S17" i="6"/>
  <c r="S19" i="6"/>
  <c r="S21" i="6"/>
  <c r="S23" i="6"/>
  <c r="S25" i="6"/>
  <c r="S29" i="6"/>
  <c r="V11" i="6"/>
  <c r="V13" i="6"/>
  <c r="V15" i="6"/>
  <c r="V17" i="6"/>
  <c r="V19" i="6"/>
  <c r="V21" i="6"/>
  <c r="V23" i="6"/>
  <c r="V25" i="6"/>
  <c r="Y13" i="6"/>
  <c r="Y15" i="6"/>
  <c r="Y17" i="6"/>
  <c r="Y19" i="6"/>
  <c r="Y21" i="6"/>
  <c r="Y23" i="6"/>
  <c r="Y25" i="6"/>
  <c r="Y27" i="6"/>
  <c r="AB11" i="6"/>
  <c r="AB13" i="6"/>
  <c r="AB15" i="6"/>
  <c r="AB17" i="6"/>
  <c r="AB19" i="6"/>
  <c r="AB21" i="6"/>
  <c r="AB23" i="6"/>
  <c r="AB25" i="6"/>
  <c r="AB27" i="6"/>
  <c r="L34" i="5"/>
  <c r="K34" i="5"/>
  <c r="J34" i="5"/>
  <c r="I34" i="5"/>
  <c r="H34" i="5"/>
  <c r="G34" i="5"/>
  <c r="F34" i="5"/>
  <c r="E34" i="5"/>
  <c r="D34" i="5"/>
  <c r="C34" i="5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N32" i="5" l="1"/>
  <c r="N30" i="5"/>
  <c r="N28" i="5"/>
  <c r="N26" i="5"/>
  <c r="N24" i="5"/>
  <c r="N20" i="5"/>
  <c r="N18" i="5"/>
  <c r="N16" i="5"/>
  <c r="N14" i="5"/>
  <c r="N10" i="5"/>
  <c r="N29" i="5"/>
  <c r="N25" i="5"/>
  <c r="N23" i="5"/>
  <c r="N21" i="5"/>
  <c r="N19" i="5"/>
  <c r="N17" i="5"/>
  <c r="N15" i="5"/>
  <c r="N13" i="5"/>
  <c r="N11" i="5"/>
  <c r="N12" i="5"/>
  <c r="T32" i="5"/>
  <c r="T30" i="5"/>
  <c r="T28" i="5"/>
  <c r="T26" i="5"/>
  <c r="T24" i="5"/>
  <c r="T20" i="5"/>
  <c r="T18" i="5"/>
  <c r="T16" i="5"/>
  <c r="T14" i="5"/>
  <c r="T12" i="5"/>
  <c r="T10" i="5"/>
  <c r="Q30" i="5"/>
  <c r="Q28" i="5"/>
  <c r="Q26" i="5"/>
  <c r="Q24" i="5"/>
  <c r="Q20" i="5"/>
  <c r="Q18" i="5"/>
  <c r="Q16" i="5"/>
  <c r="Q14" i="5"/>
  <c r="Q12" i="5"/>
  <c r="Q10" i="5"/>
  <c r="T29" i="5"/>
  <c r="T25" i="5"/>
  <c r="T23" i="5"/>
  <c r="T21" i="5"/>
  <c r="T19" i="5"/>
  <c r="T17" i="5"/>
  <c r="T15" i="5"/>
  <c r="T13" i="5"/>
  <c r="T11" i="5"/>
  <c r="Q29" i="5"/>
  <c r="Q25" i="5"/>
  <c r="Q23" i="5"/>
  <c r="Q21" i="5"/>
  <c r="Q19" i="5"/>
  <c r="Q17" i="5"/>
  <c r="Q13" i="5"/>
  <c r="Q11" i="5"/>
  <c r="AC33" i="6"/>
  <c r="Z33" i="6"/>
  <c r="W33" i="6"/>
  <c r="T33" i="6"/>
  <c r="AC32" i="6"/>
  <c r="Z32" i="6"/>
  <c r="W32" i="6"/>
  <c r="T32" i="6"/>
  <c r="AC31" i="6"/>
  <c r="Z31" i="6"/>
  <c r="W31" i="6"/>
  <c r="T31" i="6"/>
  <c r="U33" i="5"/>
  <c r="R33" i="5"/>
  <c r="O33" i="5"/>
  <c r="U32" i="5"/>
  <c r="R32" i="5"/>
  <c r="O32" i="5"/>
  <c r="U31" i="5"/>
  <c r="R31" i="5"/>
  <c r="O31" i="5"/>
  <c r="AC31" i="4"/>
  <c r="Z31" i="4"/>
  <c r="AC30" i="4"/>
  <c r="Z30" i="4"/>
  <c r="AC29" i="4"/>
  <c r="Z29" i="4"/>
  <c r="I9" i="2" l="1"/>
  <c r="C10" i="3" l="1"/>
  <c r="I34" i="2" l="1"/>
  <c r="I33" i="2"/>
  <c r="I31" i="2" l="1"/>
  <c r="I49" i="2"/>
  <c r="I25" i="2" l="1"/>
  <c r="U15" i="5"/>
  <c r="R15" i="5"/>
  <c r="O15" i="5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AC19" i="4"/>
  <c r="O22" i="5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AA18" i="3" s="1"/>
  <c r="Z17" i="3"/>
  <c r="Z16" i="3"/>
  <c r="Z15" i="3"/>
  <c r="Z14" i="3"/>
  <c r="Z13" i="3"/>
  <c r="Z12" i="3"/>
  <c r="Z11" i="3"/>
  <c r="Z10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AA10" i="3" s="1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W26" i="3" s="1"/>
  <c r="U25" i="3"/>
  <c r="U24" i="3"/>
  <c r="W24" i="3" s="1"/>
  <c r="U23" i="3"/>
  <c r="U22" i="3"/>
  <c r="W22" i="3" s="1"/>
  <c r="U21" i="3"/>
  <c r="U20" i="3"/>
  <c r="W20" i="3" s="1"/>
  <c r="U19" i="3"/>
  <c r="U18" i="3"/>
  <c r="W18" i="3" s="1"/>
  <c r="U17" i="3"/>
  <c r="U16" i="3"/>
  <c r="W16" i="3" s="1"/>
  <c r="U15" i="3"/>
  <c r="U14" i="3"/>
  <c r="U13" i="3"/>
  <c r="U12" i="3"/>
  <c r="W12" i="3" s="1"/>
  <c r="U11" i="3"/>
  <c r="U10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5" i="3"/>
  <c r="W23" i="3"/>
  <c r="W21" i="3"/>
  <c r="W19" i="3"/>
  <c r="W17" i="3"/>
  <c r="W15" i="3"/>
  <c r="W14" i="3"/>
  <c r="W13" i="3"/>
  <c r="W11" i="3"/>
  <c r="S7" i="3"/>
  <c r="Q7" i="3"/>
  <c r="O7" i="3"/>
  <c r="M7" i="3"/>
  <c r="K7" i="3"/>
  <c r="I7" i="3"/>
  <c r="E7" i="3"/>
  <c r="I16" i="2"/>
  <c r="O28" i="5"/>
  <c r="AC26" i="4"/>
  <c r="Z26" i="4"/>
  <c r="AC23" i="4"/>
  <c r="Z23" i="4"/>
  <c r="O20" i="5"/>
  <c r="C6" i="2"/>
  <c r="A1" i="9" s="1"/>
  <c r="O27" i="5"/>
  <c r="AC12" i="4"/>
  <c r="AC13" i="4"/>
  <c r="Z11" i="4"/>
  <c r="Z12" i="4"/>
  <c r="Z13" i="4"/>
  <c r="D7" i="3"/>
  <c r="B15" i="9"/>
  <c r="B19" i="8"/>
  <c r="B15" i="8"/>
  <c r="B11" i="7"/>
  <c r="BC6" i="7"/>
  <c r="BA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B6" i="8"/>
  <c r="BC6" i="8"/>
  <c r="BD6" i="8"/>
  <c r="BE6" i="8"/>
  <c r="BF6" i="8"/>
  <c r="BG6" i="8"/>
  <c r="BH6" i="8"/>
  <c r="BI6" i="8"/>
  <c r="BJ6" i="8"/>
  <c r="BK6" i="8"/>
  <c r="BL6" i="8"/>
  <c r="BM6" i="8"/>
  <c r="C6" i="8"/>
  <c r="BM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C7" i="9"/>
  <c r="BM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C19" i="6"/>
  <c r="AE6" i="7"/>
  <c r="AF6" i="7"/>
  <c r="AG6" i="7"/>
  <c r="AH6" i="7"/>
  <c r="AI6" i="7"/>
  <c r="AJ6" i="7"/>
  <c r="AK6" i="7"/>
  <c r="AL6" i="7"/>
  <c r="AM6" i="7"/>
  <c r="AN6" i="7"/>
  <c r="AO6" i="7"/>
  <c r="AP6" i="7"/>
  <c r="AC23" i="6"/>
  <c r="AQ6" i="7"/>
  <c r="AR6" i="7"/>
  <c r="AS6" i="7"/>
  <c r="AT6" i="7"/>
  <c r="AU6" i="7"/>
  <c r="AV6" i="7"/>
  <c r="AW6" i="7"/>
  <c r="AX6" i="7"/>
  <c r="AY6" i="7"/>
  <c r="AZ6" i="7"/>
  <c r="BA6" i="7"/>
  <c r="BB6" i="7"/>
  <c r="BD6" i="7"/>
  <c r="BE6" i="7"/>
  <c r="BF6" i="7"/>
  <c r="BG6" i="7"/>
  <c r="BH6" i="7"/>
  <c r="BI6" i="7"/>
  <c r="BJ6" i="7"/>
  <c r="BK6" i="7"/>
  <c r="BL6" i="7"/>
  <c r="C6" i="7"/>
  <c r="H7" i="3"/>
  <c r="J7" i="3"/>
  <c r="L7" i="3"/>
  <c r="N7" i="3"/>
  <c r="P7" i="3"/>
  <c r="R7" i="3"/>
  <c r="AA43" i="3"/>
  <c r="AA46" i="3"/>
  <c r="AA48" i="3"/>
  <c r="AA50" i="3"/>
  <c r="AA51" i="3"/>
  <c r="AA53" i="3"/>
  <c r="AA183" i="3"/>
  <c r="Z10" i="4"/>
  <c r="AC10" i="4"/>
  <c r="AC11" i="4"/>
  <c r="Z14" i="4"/>
  <c r="AC14" i="4"/>
  <c r="Z15" i="4"/>
  <c r="AC15" i="4"/>
  <c r="Z16" i="4"/>
  <c r="AC16" i="4"/>
  <c r="Z17" i="4"/>
  <c r="AC17" i="4"/>
  <c r="Z18" i="4"/>
  <c r="AC18" i="4"/>
  <c r="Z19" i="4"/>
  <c r="Z20" i="4"/>
  <c r="AC20" i="4"/>
  <c r="Z21" i="4"/>
  <c r="AC21" i="4"/>
  <c r="Z22" i="4"/>
  <c r="AC22" i="4"/>
  <c r="Z24" i="4"/>
  <c r="AC24" i="4"/>
  <c r="Z25" i="4"/>
  <c r="AC25" i="4"/>
  <c r="Z27" i="4"/>
  <c r="AC27" i="4"/>
  <c r="Z28" i="4"/>
  <c r="AC28" i="4"/>
  <c r="O10" i="5"/>
  <c r="R10" i="5"/>
  <c r="U10" i="5"/>
  <c r="O11" i="5"/>
  <c r="R11" i="5"/>
  <c r="U11" i="5"/>
  <c r="O12" i="5"/>
  <c r="R12" i="5"/>
  <c r="U12" i="5"/>
  <c r="O13" i="5"/>
  <c r="R13" i="5"/>
  <c r="U13" i="5"/>
  <c r="O14" i="5"/>
  <c r="R14" i="5"/>
  <c r="U14" i="5"/>
  <c r="O16" i="5"/>
  <c r="R16" i="5"/>
  <c r="U16" i="5"/>
  <c r="O17" i="5"/>
  <c r="R17" i="5"/>
  <c r="U17" i="5"/>
  <c r="O18" i="5"/>
  <c r="R18" i="5"/>
  <c r="U18" i="5"/>
  <c r="O19" i="5"/>
  <c r="R19" i="5"/>
  <c r="U19" i="5"/>
  <c r="R20" i="5"/>
  <c r="U20" i="5"/>
  <c r="O21" i="5"/>
  <c r="R21" i="5"/>
  <c r="U21" i="5"/>
  <c r="R22" i="5"/>
  <c r="U22" i="5"/>
  <c r="O23" i="5"/>
  <c r="R23" i="5"/>
  <c r="U23" i="5"/>
  <c r="O24" i="5"/>
  <c r="R24" i="5"/>
  <c r="U24" i="5"/>
  <c r="O25" i="5"/>
  <c r="R25" i="5"/>
  <c r="U25" i="5"/>
  <c r="O26" i="5"/>
  <c r="R26" i="5"/>
  <c r="U26" i="5"/>
  <c r="R27" i="5"/>
  <c r="U27" i="5"/>
  <c r="R28" i="5"/>
  <c r="U28" i="5"/>
  <c r="O29" i="5"/>
  <c r="R29" i="5"/>
  <c r="U29" i="5"/>
  <c r="O30" i="5"/>
  <c r="R30" i="5"/>
  <c r="U30" i="5"/>
  <c r="U34" i="5"/>
  <c r="W29" i="6"/>
  <c r="B11" i="8"/>
  <c r="B12" i="8"/>
  <c r="B13" i="8"/>
  <c r="B14" i="8"/>
  <c r="B16" i="8"/>
  <c r="B17" i="8"/>
  <c r="B18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Z30" i="6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AC12" i="6"/>
  <c r="AC13" i="6"/>
  <c r="AC14" i="6"/>
  <c r="AC16" i="6"/>
  <c r="AC17" i="6"/>
  <c r="AC18" i="6"/>
  <c r="AC21" i="6"/>
  <c r="AC22" i="6"/>
  <c r="AC25" i="6"/>
  <c r="AC26" i="6"/>
  <c r="AC28" i="6"/>
  <c r="AC29" i="6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I37" i="2"/>
  <c r="I29" i="2"/>
  <c r="T22" i="6"/>
  <c r="T18" i="6"/>
  <c r="Z28" i="6"/>
  <c r="Z14" i="6"/>
  <c r="AA208" i="3"/>
  <c r="AA200" i="3"/>
  <c r="AA196" i="3"/>
  <c r="Z29" i="6"/>
  <c r="I21" i="2"/>
  <c r="O34" i="5"/>
  <c r="AA210" i="3"/>
  <c r="AA206" i="3"/>
  <c r="AA190" i="3"/>
  <c r="AA174" i="3"/>
  <c r="AA209" i="3"/>
  <c r="AA205" i="3"/>
  <c r="AA199" i="3"/>
  <c r="AA187" i="3"/>
  <c r="AA179" i="3"/>
  <c r="AA35" i="3"/>
  <c r="AA27" i="3"/>
  <c r="AA26" i="3"/>
  <c r="AA22" i="3"/>
  <c r="AA21" i="3"/>
  <c r="AA19" i="3"/>
  <c r="AA16" i="3"/>
  <c r="AA14" i="3"/>
  <c r="AA203" i="3"/>
  <c r="AA195" i="3"/>
  <c r="AA171" i="3"/>
  <c r="AA167" i="3"/>
  <c r="AA163" i="3"/>
  <c r="AA159" i="3"/>
  <c r="AA155" i="3"/>
  <c r="AA59" i="3"/>
  <c r="AA58" i="3"/>
  <c r="AA54" i="3"/>
  <c r="AA37" i="3"/>
  <c r="W22" i="6"/>
  <c r="AA202" i="3"/>
  <c r="AA194" i="3"/>
  <c r="AA189" i="3"/>
  <c r="AA186" i="3"/>
  <c r="AA178" i="3"/>
  <c r="T20" i="6"/>
  <c r="W25" i="6"/>
  <c r="W20" i="6"/>
  <c r="W17" i="6"/>
  <c r="AA204" i="3"/>
  <c r="AA192" i="3"/>
  <c r="AA188" i="3"/>
  <c r="AA184" i="3"/>
  <c r="AA180" i="3"/>
  <c r="AA172" i="3"/>
  <c r="T21" i="6"/>
  <c r="Z18" i="6"/>
  <c r="Z15" i="6"/>
  <c r="W14" i="6"/>
  <c r="W13" i="6"/>
  <c r="AA207" i="3"/>
  <c r="AA151" i="3"/>
  <c r="AA147" i="3"/>
  <c r="AA143" i="3"/>
  <c r="AA139" i="3"/>
  <c r="AA135" i="3"/>
  <c r="AA131" i="3"/>
  <c r="AA127" i="3"/>
  <c r="AA123" i="3"/>
  <c r="AA119" i="3"/>
  <c r="AA115" i="3"/>
  <c r="AA111" i="3"/>
  <c r="AA107" i="3"/>
  <c r="AA103" i="3"/>
  <c r="AA99" i="3"/>
  <c r="AA95" i="3"/>
  <c r="AA91" i="3"/>
  <c r="AA87" i="3"/>
  <c r="AA83" i="3"/>
  <c r="AA79" i="3"/>
  <c r="AA75" i="3"/>
  <c r="AA71" i="3"/>
  <c r="AA67" i="3"/>
  <c r="AA63" i="3"/>
  <c r="AA42" i="3"/>
  <c r="AA38" i="3"/>
  <c r="AA34" i="3"/>
  <c r="AA32" i="3"/>
  <c r="AA30" i="3"/>
  <c r="T26" i="6"/>
  <c r="Z16" i="6"/>
  <c r="AA57" i="3"/>
  <c r="AA49" i="3"/>
  <c r="AA45" i="3"/>
  <c r="AA41" i="3"/>
  <c r="AA33" i="3"/>
  <c r="AA29" i="3"/>
  <c r="AA25" i="3"/>
  <c r="AA17" i="3"/>
  <c r="Z27" i="6"/>
  <c r="Z24" i="6"/>
  <c r="Z10" i="6"/>
  <c r="Z26" i="6"/>
  <c r="Z22" i="6"/>
  <c r="Z21" i="6"/>
  <c r="Z17" i="6"/>
  <c r="Z13" i="6"/>
  <c r="Z12" i="6"/>
  <c r="W23" i="6"/>
  <c r="W19" i="6"/>
  <c r="W28" i="6"/>
  <c r="W21" i="6"/>
  <c r="W16" i="6"/>
  <c r="W24" i="6"/>
  <c r="W18" i="6"/>
  <c r="W26" i="6"/>
  <c r="T30" i="6"/>
  <c r="T23" i="6"/>
  <c r="T15" i="6"/>
  <c r="T11" i="6"/>
  <c r="T17" i="6"/>
  <c r="T28" i="6"/>
  <c r="T10" i="6"/>
  <c r="T13" i="6"/>
  <c r="T19" i="6"/>
  <c r="T12" i="6"/>
  <c r="T25" i="6"/>
  <c r="T16" i="6"/>
  <c r="R34" i="5"/>
  <c r="Z34" i="4"/>
  <c r="X7" i="3"/>
  <c r="AA39" i="3"/>
  <c r="AA12" i="3"/>
  <c r="AA201" i="3"/>
  <c r="AA198" i="3"/>
  <c r="AA175" i="3"/>
  <c r="AA169" i="3"/>
  <c r="AA165" i="3"/>
  <c r="AA161" i="3"/>
  <c r="AA157" i="3"/>
  <c r="AA153" i="3"/>
  <c r="AA149" i="3"/>
  <c r="AA145" i="3"/>
  <c r="AA141" i="3"/>
  <c r="AA137" i="3"/>
  <c r="AA133" i="3"/>
  <c r="AA129" i="3"/>
  <c r="AA125" i="3"/>
  <c r="AA121" i="3"/>
  <c r="AA117" i="3"/>
  <c r="AA113" i="3"/>
  <c r="AA109" i="3"/>
  <c r="AA105" i="3"/>
  <c r="AA101" i="3"/>
  <c r="AA97" i="3"/>
  <c r="AA93" i="3"/>
  <c r="AA89" i="3"/>
  <c r="AA85" i="3"/>
  <c r="AA81" i="3"/>
  <c r="AA77" i="3"/>
  <c r="AA73" i="3"/>
  <c r="AA69" i="3"/>
  <c r="AA65" i="3"/>
  <c r="AA61" i="3"/>
  <c r="AA47" i="3"/>
  <c r="AA31" i="3"/>
  <c r="AA15" i="3"/>
  <c r="AA191" i="3"/>
  <c r="AA185" i="3"/>
  <c r="AA182" i="3"/>
  <c r="AA55" i="3"/>
  <c r="AA23" i="3"/>
  <c r="AA176" i="3"/>
  <c r="AA173" i="3"/>
  <c r="AA56" i="3"/>
  <c r="AA40" i="3"/>
  <c r="AA24" i="3"/>
  <c r="AA193" i="3"/>
  <c r="AA177" i="3"/>
  <c r="AA170" i="3"/>
  <c r="AA168" i="3"/>
  <c r="AA166" i="3"/>
  <c r="AA164" i="3"/>
  <c r="AA162" i="3"/>
  <c r="AA160" i="3"/>
  <c r="AA158" i="3"/>
  <c r="AA156" i="3"/>
  <c r="AA154" i="3"/>
  <c r="AA152" i="3"/>
  <c r="AA150" i="3"/>
  <c r="AA148" i="3"/>
  <c r="AA146" i="3"/>
  <c r="AA144" i="3"/>
  <c r="AA142" i="3"/>
  <c r="AA140" i="3"/>
  <c r="AA138" i="3"/>
  <c r="AA136" i="3"/>
  <c r="AA134" i="3"/>
  <c r="AA132" i="3"/>
  <c r="AA130" i="3"/>
  <c r="AA128" i="3"/>
  <c r="AA126" i="3"/>
  <c r="AA124" i="3"/>
  <c r="AA122" i="3"/>
  <c r="AA120" i="3"/>
  <c r="AA118" i="3"/>
  <c r="AA116" i="3"/>
  <c r="AA114" i="3"/>
  <c r="AA112" i="3"/>
  <c r="AA110" i="3"/>
  <c r="AA108" i="3"/>
  <c r="AA106" i="3"/>
  <c r="AA104" i="3"/>
  <c r="AA102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2" i="3"/>
  <c r="AA44" i="3"/>
  <c r="AA36" i="3"/>
  <c r="AA28" i="3"/>
  <c r="AA20" i="3"/>
  <c r="AA11" i="3"/>
  <c r="AA197" i="3"/>
  <c r="AA181" i="3"/>
  <c r="I46" i="2"/>
  <c r="Z7" i="3"/>
  <c r="X11" i="6" s="1"/>
  <c r="T29" i="6"/>
  <c r="AC24" i="6"/>
  <c r="Y7" i="3" l="1"/>
  <c r="M22" i="5" s="1"/>
  <c r="V7" i="3"/>
  <c r="I18" i="2" s="1"/>
  <c r="AA13" i="3"/>
  <c r="AA7" i="3" s="1"/>
  <c r="I11" i="2" s="1"/>
  <c r="AA34" i="4"/>
  <c r="U12" i="4"/>
  <c r="U14" i="4"/>
  <c r="U16" i="4"/>
  <c r="U18" i="4"/>
  <c r="U20" i="4"/>
  <c r="U22" i="4"/>
  <c r="U24" i="4"/>
  <c r="U26" i="4"/>
  <c r="U28" i="4"/>
  <c r="U30" i="4"/>
  <c r="U32" i="4"/>
  <c r="U10" i="4"/>
  <c r="U11" i="4"/>
  <c r="U13" i="4"/>
  <c r="U15" i="4"/>
  <c r="U17" i="4"/>
  <c r="U19" i="4"/>
  <c r="U21" i="4"/>
  <c r="U23" i="4"/>
  <c r="U25" i="4"/>
  <c r="U27" i="4"/>
  <c r="U29" i="4"/>
  <c r="U31" i="4"/>
  <c r="U33" i="4"/>
  <c r="R34" i="4"/>
  <c r="U34" i="4"/>
  <c r="R12" i="4"/>
  <c r="R14" i="4"/>
  <c r="R16" i="4"/>
  <c r="R18" i="4"/>
  <c r="R20" i="4"/>
  <c r="R22" i="4"/>
  <c r="R24" i="4"/>
  <c r="R26" i="4"/>
  <c r="R28" i="4"/>
  <c r="R30" i="4"/>
  <c r="R32" i="4"/>
  <c r="R10" i="4"/>
  <c r="R11" i="4"/>
  <c r="R13" i="4"/>
  <c r="R15" i="4"/>
  <c r="R17" i="4"/>
  <c r="R19" i="4"/>
  <c r="R21" i="4"/>
  <c r="R23" i="4"/>
  <c r="R25" i="4"/>
  <c r="R27" i="4"/>
  <c r="R29" i="4"/>
  <c r="R31" i="4"/>
  <c r="R33" i="4"/>
  <c r="S29" i="5"/>
  <c r="P24" i="5"/>
  <c r="P20" i="5"/>
  <c r="M20" i="5"/>
  <c r="S11" i="5"/>
  <c r="S21" i="5"/>
  <c r="M13" i="5"/>
  <c r="P14" i="5"/>
  <c r="AA34" i="6"/>
  <c r="S23" i="5"/>
  <c r="P28" i="5"/>
  <c r="M23" i="5"/>
  <c r="AA10" i="4"/>
  <c r="AA28" i="6"/>
  <c r="AA23" i="6"/>
  <c r="AA30" i="6"/>
  <c r="AA25" i="6"/>
  <c r="AA22" i="6"/>
  <c r="AA20" i="6"/>
  <c r="AA17" i="6"/>
  <c r="R15" i="6"/>
  <c r="U13" i="6"/>
  <c r="U10" i="6"/>
  <c r="R30" i="6"/>
  <c r="R28" i="6"/>
  <c r="R27" i="6"/>
  <c r="R22" i="6"/>
  <c r="R19" i="6"/>
  <c r="X15" i="6"/>
  <c r="AA11" i="6"/>
  <c r="X34" i="6"/>
  <c r="R26" i="6"/>
  <c r="R23" i="6"/>
  <c r="R16" i="6"/>
  <c r="AA24" i="6"/>
  <c r="R10" i="6"/>
  <c r="X29" i="6"/>
  <c r="X26" i="6"/>
  <c r="X24" i="6"/>
  <c r="U23" i="6"/>
  <c r="X21" i="6"/>
  <c r="X18" i="6"/>
  <c r="X16" i="6"/>
  <c r="U14" i="6"/>
  <c r="R12" i="6"/>
  <c r="U34" i="6"/>
  <c r="U29" i="6"/>
  <c r="X27" i="6"/>
  <c r="R25" i="6"/>
  <c r="R20" i="6"/>
  <c r="R17" i="6"/>
  <c r="X13" i="6"/>
  <c r="X10" i="6"/>
  <c r="R29" i="6"/>
  <c r="R24" i="6"/>
  <c r="R21" i="6"/>
  <c r="I14" i="2"/>
  <c r="AA16" i="6"/>
  <c r="M17" i="5"/>
  <c r="M24" i="5"/>
  <c r="M30" i="5"/>
  <c r="P18" i="5"/>
  <c r="M26" i="5"/>
  <c r="P12" i="5"/>
  <c r="M18" i="5"/>
  <c r="M19" i="5"/>
  <c r="S22" i="5"/>
  <c r="S28" i="5"/>
  <c r="I13" i="2"/>
  <c r="I42" i="2" s="1"/>
  <c r="P26" i="5"/>
  <c r="R18" i="6"/>
  <c r="AA13" i="6"/>
  <c r="AA27" i="6"/>
  <c r="AA19" i="6"/>
  <c r="R13" i="6"/>
  <c r="U26" i="6"/>
  <c r="U24" i="6"/>
  <c r="U21" i="6"/>
  <c r="X19" i="6"/>
  <c r="U18" i="6"/>
  <c r="U16" i="6"/>
  <c r="X14" i="6"/>
  <c r="AA12" i="6"/>
  <c r="U11" i="6"/>
  <c r="R34" i="6"/>
  <c r="U30" i="6"/>
  <c r="U28" i="6"/>
  <c r="U25" i="6"/>
  <c r="X23" i="6"/>
  <c r="U22" i="6"/>
  <c r="U20" i="6"/>
  <c r="U17" i="6"/>
  <c r="AA14" i="6"/>
  <c r="X12" i="6"/>
  <c r="AA29" i="6"/>
  <c r="AA26" i="6"/>
  <c r="AA21" i="6"/>
  <c r="AA18" i="6"/>
  <c r="U15" i="6"/>
  <c r="X33" i="6"/>
  <c r="U33" i="6"/>
  <c r="AA32" i="6"/>
  <c r="R32" i="6"/>
  <c r="X31" i="6"/>
  <c r="U31" i="6"/>
  <c r="AA33" i="6"/>
  <c r="R33" i="6"/>
  <c r="X32" i="6"/>
  <c r="U32" i="6"/>
  <c r="AA31" i="6"/>
  <c r="R31" i="6"/>
  <c r="AA10" i="6"/>
  <c r="X30" i="6"/>
  <c r="X28" i="6"/>
  <c r="U27" i="6"/>
  <c r="X25" i="6"/>
  <c r="X22" i="6"/>
  <c r="X20" i="6"/>
  <c r="U19" i="6"/>
  <c r="X17" i="6"/>
  <c r="AA15" i="6"/>
  <c r="R14" i="6"/>
  <c r="U12" i="6"/>
  <c r="R11" i="6"/>
  <c r="S14" i="5"/>
  <c r="P27" i="5"/>
  <c r="S13" i="5"/>
  <c r="P11" i="5"/>
  <c r="U7" i="3"/>
  <c r="I17" i="2" s="1"/>
  <c r="W10" i="3"/>
  <c r="W7" i="3" s="1"/>
  <c r="I15" i="2" s="1"/>
  <c r="S27" i="5"/>
  <c r="P22" i="5"/>
  <c r="S12" i="5"/>
  <c r="M11" i="5"/>
  <c r="M12" i="5"/>
  <c r="M21" i="5"/>
  <c r="S26" i="5"/>
  <c r="P19" i="5"/>
  <c r="P10" i="5"/>
  <c r="M27" i="5"/>
  <c r="P21" i="5"/>
  <c r="P13" i="5"/>
  <c r="M29" i="5"/>
  <c r="P23" i="5"/>
  <c r="P17" i="5"/>
  <c r="P29" i="5"/>
  <c r="P16" i="5"/>
  <c r="M16" i="5"/>
  <c r="M14" i="5"/>
  <c r="M34" i="5"/>
  <c r="P25" i="5"/>
  <c r="S16" i="5"/>
  <c r="P34" i="5"/>
  <c r="S25" i="5"/>
  <c r="S19" i="5"/>
  <c r="S10" i="5"/>
  <c r="P30" i="5"/>
  <c r="S24" i="5"/>
  <c r="S18" i="5"/>
  <c r="S34" i="5"/>
  <c r="S20" i="5"/>
  <c r="S30" i="5"/>
  <c r="M25" i="5"/>
  <c r="S17" i="5"/>
  <c r="M10" i="5"/>
  <c r="P33" i="5"/>
  <c r="M33" i="5"/>
  <c r="M32" i="5"/>
  <c r="S31" i="5"/>
  <c r="M31" i="5"/>
  <c r="S33" i="5"/>
  <c r="S32" i="5"/>
  <c r="P32" i="5"/>
  <c r="P31" i="5"/>
  <c r="X33" i="4"/>
  <c r="AA32" i="4"/>
  <c r="AA33" i="4"/>
  <c r="X32" i="4"/>
  <c r="X31" i="4"/>
  <c r="AA30" i="4"/>
  <c r="X29" i="4"/>
  <c r="AA31" i="4"/>
  <c r="X30" i="4"/>
  <c r="AA29" i="4"/>
  <c r="A1" i="5"/>
  <c r="A1" i="7"/>
  <c r="A1" i="4"/>
  <c r="A1" i="3"/>
  <c r="A1" i="8"/>
  <c r="A1" i="6"/>
  <c r="I45" i="2"/>
  <c r="X16" i="4"/>
  <c r="X12" i="4"/>
  <c r="AA22" i="4"/>
  <c r="X25" i="4"/>
  <c r="AA25" i="4"/>
  <c r="X20" i="4"/>
  <c r="X22" i="4"/>
  <c r="X14" i="4"/>
  <c r="AA13" i="4"/>
  <c r="I12" i="2"/>
  <c r="I41" i="2" s="1"/>
  <c r="X21" i="4"/>
  <c r="X13" i="4"/>
  <c r="AA28" i="4"/>
  <c r="AA15" i="4"/>
  <c r="X17" i="4"/>
  <c r="AA16" i="4"/>
  <c r="AA11" i="4"/>
  <c r="X19" i="4"/>
  <c r="X15" i="4"/>
  <c r="X34" i="4"/>
  <c r="AA27" i="4"/>
  <c r="X23" i="4"/>
  <c r="X26" i="4"/>
  <c r="AA12" i="4"/>
  <c r="AA19" i="4"/>
  <c r="X10" i="4"/>
  <c r="AA18" i="4"/>
  <c r="X24" i="4"/>
  <c r="X11" i="4"/>
  <c r="X28" i="4"/>
  <c r="AA20" i="4"/>
  <c r="AA24" i="4"/>
  <c r="AA21" i="4"/>
  <c r="AA17" i="4"/>
  <c r="X27" i="4"/>
  <c r="X18" i="4"/>
  <c r="AA14" i="4"/>
  <c r="AA23" i="4"/>
  <c r="AA26" i="4"/>
  <c r="I23" i="2"/>
  <c r="A2" i="9"/>
  <c r="S15" i="5"/>
  <c r="P15" i="5"/>
  <c r="M15" i="5"/>
  <c r="AC27" i="6"/>
  <c r="T27" i="6"/>
  <c r="AC15" i="6"/>
  <c r="Z23" i="6"/>
  <c r="Z19" i="6"/>
  <c r="Z11" i="6"/>
  <c r="Z34" i="6"/>
  <c r="AC10" i="6"/>
  <c r="W34" i="6"/>
  <c r="W10" i="6"/>
  <c r="W15" i="6"/>
  <c r="W12" i="6"/>
  <c r="M28" i="5"/>
  <c r="T24" i="6"/>
  <c r="AC11" i="6"/>
  <c r="Z25" i="6"/>
  <c r="AC20" i="6"/>
  <c r="Z20" i="6"/>
  <c r="AC30" i="6"/>
  <c r="W30" i="6"/>
  <c r="W27" i="6"/>
  <c r="I30" i="2"/>
  <c r="I27" i="2" s="1"/>
  <c r="I38" i="2"/>
  <c r="I35" i="2" s="1"/>
  <c r="W11" i="6"/>
  <c r="T14" i="6"/>
  <c r="AC34" i="6" l="1"/>
  <c r="T34" i="6"/>
  <c r="I22" i="2"/>
  <c r="I19" i="2" l="1"/>
  <c r="I47" i="2"/>
  <c r="I43" i="2"/>
  <c r="I40" i="2" l="1"/>
  <c r="I44" i="2"/>
</calcChain>
</file>

<file path=xl/sharedStrings.xml><?xml version="1.0" encoding="utf-8"?>
<sst xmlns="http://schemas.openxmlformats.org/spreadsheetml/2006/main" count="1858" uniqueCount="1369">
  <si>
    <t>Код</t>
  </si>
  <si>
    <t>Полное наименование по уставу</t>
  </si>
  <si>
    <t>Наименование МО</t>
  </si>
  <si>
    <t>Управление образования администрации Колыванского района</t>
  </si>
  <si>
    <t>Управление образования администрации Коченевского района</t>
  </si>
  <si>
    <t>Управление образования администрации Кочковского района</t>
  </si>
  <si>
    <t>Муниципальное бюджетное образовательное учреждение "Колыванская средняя общеобразовательная школа №2"</t>
  </si>
  <si>
    <t>Управление образования администрации Краснозерского района</t>
  </si>
  <si>
    <t>Муниципальное бюджетное образовательное учреждение "Кандауровская средняя общеобразовательная школа"</t>
  </si>
  <si>
    <t>Управление образования администрации  Куйбышевского района</t>
  </si>
  <si>
    <t>Муниципальное бюджетное образовательное учреждение "Королевская средняя общеобразовательная школа"</t>
  </si>
  <si>
    <t>Муниципальное казенное учреждение "Управление образования купинского района"</t>
  </si>
  <si>
    <t>Муниципальное бюджетное образовательное учреждение "Новотроицкая средняя общеобразовательная школа"</t>
  </si>
  <si>
    <t>Отдел образования администрации Кыштовского района</t>
  </si>
  <si>
    <t>Муниципальное бюджетное образовательное учреждение "Новотырышкинская средняя общеобразовательная школа"</t>
  </si>
  <si>
    <t>Управление образования администрации Маслянинского района</t>
  </si>
  <si>
    <t>Муниципальное бюджетное образовательное учреждение "Пихтовская средняя общеобразовательная школа"</t>
  </si>
  <si>
    <t>Управление образования администрации Мошковского района</t>
  </si>
  <si>
    <t>Муниципальное бюджетное образовательное учреждение "Пономаревская средняя общеобразовательная школа"</t>
  </si>
  <si>
    <t>Управления образования администрации Новосибирского района</t>
  </si>
  <si>
    <t>Муниципальное бюджетное образовательное учреждение "Скалинская средняя общеобразовательная школа"</t>
  </si>
  <si>
    <t>Управление образования администрации Ордынского района</t>
  </si>
  <si>
    <t>Муниципальное бюджетное образовательное учреждение "Соколовская средняя общеобразовательная школа"</t>
  </si>
  <si>
    <t>Управление образования администрации Северного района</t>
  </si>
  <si>
    <t>Муниципальное бюджетное образовательное учреждение "Сидоровская средняя общеобразовательная школа"</t>
  </si>
  <si>
    <t>Управление образования администрации Сузунского района</t>
  </si>
  <si>
    <t>Муниципальное бюджетное образовательное учреждение "Колыванская вечерняя (сменная) общеобразовательная школа"</t>
  </si>
  <si>
    <t>Управление образования администрации Татарского района</t>
  </si>
  <si>
    <t>Муниципальное бюджетное образовательное учреждение Колыванская средняя общеобразовательная школа №3</t>
  </si>
  <si>
    <t>Управление образования администрации Тогучинского района</t>
  </si>
  <si>
    <t>Муниципальное казенное образовательное учреждение "Колыванская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</si>
  <si>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Управление образования администрации Убинского района</t>
  </si>
  <si>
    <t>Муниципальное бюджетное образовательное учреждение "Амбинская основная общеобразовательная школа"</t>
  </si>
  <si>
    <t>Управление образования администрации Усть-Таркского района</t>
  </si>
  <si>
    <t>Муниципальное бюджетное образовательное учреждение "Лаптевская основная общеобразовательная школа"</t>
  </si>
  <si>
    <t>Управление образования администрации Чановского района</t>
  </si>
  <si>
    <t>Муниципальное бюджетное образовательное учреждение "Новоказанская основная общеобразовательная школа"</t>
  </si>
  <si>
    <t>Управление образования администрации Черепановского района</t>
  </si>
  <si>
    <t>Муниципальное бюджетное образовательное учреждение "Юрт-Акбалыкская основная общеобразовательная школа"</t>
  </si>
  <si>
    <t>Управление образования администрации Чистоозерного района</t>
  </si>
  <si>
    <t>Муниципальное бюджетное образовательное учреждение "Южинская основная общеобразовательная школа"</t>
  </si>
  <si>
    <t>Отдел образования администрации Чулымского района</t>
  </si>
  <si>
    <t>910500 - Выпускники прошлых лет</t>
  </si>
  <si>
    <t>Управление образования администрации муниципального образования г. Бердска</t>
  </si>
  <si>
    <t>Управление образования администрации г. Искитима</t>
  </si>
  <si>
    <t>Отдел образования администрации рабочего поселка Кольцово</t>
  </si>
  <si>
    <t>Управление образования администрации муниципального образования г. Оби</t>
  </si>
  <si>
    <t>Главное управление образованием Мэрии г. Новосибирска</t>
  </si>
  <si>
    <t>Управление образования администрации Барабинского района</t>
  </si>
  <si>
    <t>Управление образования администрации Болотнинского района</t>
  </si>
  <si>
    <t>Управление образования администрации Венгеровского района</t>
  </si>
  <si>
    <t>Управление образования администрации Доволенского района</t>
  </si>
  <si>
    <t>Управление образования  администрации Здвинского района</t>
  </si>
  <si>
    <t>Управление образования администрации Искитимского района</t>
  </si>
  <si>
    <t>Управление образования администрации Каргатского района</t>
  </si>
  <si>
    <t>911500 - Выпускники прошлых лет</t>
  </si>
  <si>
    <t>Муниципальное казённое  образовательное учреждение Новорешетовская средняя общеобразовательная школа</t>
  </si>
  <si>
    <t>Муниципалное казённое образовательное учреждение Черновская средняя общеобразовательная школа</t>
  </si>
  <si>
    <t>Муниципальное казённое образовательное учреждение Красносибирская средняя общеобразовательная школа</t>
  </si>
  <si>
    <t>Муниципальное казённое  образовательное учреждение Жуланская средняя общеобразовательная школа</t>
  </si>
  <si>
    <t>Муниципальное казённое образовательное учреждение Троицкая средняя общеобразовательная школа</t>
  </si>
  <si>
    <t>Муниципальное казённое образовательное учреждение Новоцелинная средняя общеобразовательная школа</t>
  </si>
  <si>
    <t>Муниципальное казённое образовательное учреждение Советская начальная школа</t>
  </si>
  <si>
    <t>Муниципальное бюджетное образовательное учреждение Покровская начальная школа</t>
  </si>
  <si>
    <t>Муниципальное казённое образовательное учреждение Республиканская основная общеобразовательная школа</t>
  </si>
  <si>
    <t>Муниципальное казённое образовательное учреждение Букреевская основная общеобразовательная школа</t>
  </si>
  <si>
    <t>Муниципальное казённое образовательное учреждение Ермаковская основная общеобразовательная школа</t>
  </si>
  <si>
    <t>Выпускники прошлых лет</t>
  </si>
  <si>
    <t>Муниципальное образовательное учреждение Краснозерская открытая (сменная) общеобразовательная школа</t>
  </si>
  <si>
    <t>Муниципальное общеобразовательное учреждение Беспятовская основная общеобразовательная школа</t>
  </si>
  <si>
    <t>Муниципальное общеобразовательное учреждение Курьинская основная общеобразовательная школа</t>
  </si>
  <si>
    <t>Муниципальное общеобразовательное учреждение Луговская основная общеобразовательная школа</t>
  </si>
  <si>
    <t>913500-Выпускники прошлых лет</t>
  </si>
  <si>
    <t>Филиал муниципального общеобразовательного учреждения Половинской средней общеобразовательной школы Голубинская начальная общеобразовательная школа</t>
  </si>
  <si>
    <t>Филиал муниципального общеобразовательного учреждения Орехологовской средней общеобразовательной школы Зуевская начальная общеобразовательная школа</t>
  </si>
  <si>
    <t>Филиал муниципального бюджетного общеобразовательного учреждения Краснозерского района Майской средней общеобразовательной школы Майская начальная общеобразовательная школа</t>
  </si>
  <si>
    <t>Филиал муниципального бюджетного общеобразовательного учреждения Краснозерского района Садовской средней общеобразовательной школы Целинная начальная общеобразовательная школа</t>
  </si>
  <si>
    <t>Филиал муниципального общеобразовательного учреждения Октябрьской средней общеобразовательной школы Хабаровская начальная общеобразовательная школа</t>
  </si>
  <si>
    <t>Муниципальное  казённое общеобразовательное учреждение Куйбышевского района "Аул-Бергульская средняя общеобразовательная школа"</t>
  </si>
  <si>
    <t>муниципальное  казённое общеобразовательное учреждение Куйбышевского района "Булатовская средняя общеобразовательная школа"</t>
  </si>
  <si>
    <t>муниципальное  казённое общеобразовательное учреждение Куйбышевского района "Верх-Ичинская средняя общеобразовательная школа"</t>
  </si>
  <si>
    <t>муниципальное казённое общеобразовательное учреждение Куйбышевского района "Гжатская средняя общеобразовательная школа"</t>
  </si>
  <si>
    <t>муниципальное казённое общеобразовательное учреждение Куйбышевского района "Горбуновская средняя общеобразовательная школа"</t>
  </si>
  <si>
    <t>Муниципальное казённое общеобразовательное учреждение Куйбышевского района "Новоичинская средняя общеобразовательная школа"</t>
  </si>
  <si>
    <t>Муниципальное казённое общеобразовательное учреждение Куйбышевского района "Каминская средняя общеобразовательная школа"</t>
  </si>
  <si>
    <t>муниципальное казённое общеобразовательное учреждение Куйбышевского района "Кондуслинская средняя общеобразовательная школа"</t>
  </si>
  <si>
    <t>муниципальное казённое общеобразовательное учреждение Куйбышевского района "Кульчинская средняя общеобразовательная школа"</t>
  </si>
  <si>
    <t>муниципальное казённое общеобразовательное учреждение Куйбышевского района "Михайловская средняя общеобразовательная школа"</t>
  </si>
  <si>
    <t>Муниципальное казённое общеобразовательное учреждение Куйбышевского района "Октябрьская средняя общеобразовательная школа"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</si>
  <si>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</si>
  <si>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</si>
  <si>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муниципальное бюджетное общеобразовательное учреждение Куйбышевского района "Гимназия №1 имени А. Л. Кузнецовой"</t>
  </si>
  <si>
    <t>Муниципальное бюджетное общеобразовательное учреждение Куйбышевского района "Средняя общеобразовательная школа №2"</t>
  </si>
  <si>
    <t>муниципальное казённое общеобразовательное учреждение Куйбышевского района «Школа – интернат основного общего образования»</t>
  </si>
  <si>
    <t>муниципальное бюджетное общеобразовательное учреждение Куйбышевского района "Средняя общеобразовательная школа № 9"</t>
  </si>
  <si>
    <t>муниципальное казённое общеобразовательное учреждение Куйбышевского района "Вечерняя (сменная)  общеобразовательная школа"</t>
  </si>
  <si>
    <t>Муниципальное казённое общеобразовательное учреждение Куйбышевского района "Средняя общеобразовательная школа №4"</t>
  </si>
  <si>
    <t>муниципальное казённое общеобразовательное учреждение Куйбышевского района "Средняя общеобразовательная школа №5"</t>
  </si>
  <si>
    <t>государственное бюджетное образовательное учреждение Новосибирской области «Специальная (коррекционная) общеобразовательная школа- интернат для обучающихся, воспитанников с ограниченными возможностями здоровья»</t>
  </si>
  <si>
    <t>муниципальное  казённое общеобразовательное учреждение Куйбышевского района "Андреевская основная общеобразовательная школа"</t>
  </si>
  <si>
    <t>Муниципальное  казённое общеобразовательное учреждение Куйбышевского района "Балманская основная общеобразовательная школа"</t>
  </si>
  <si>
    <t>Муниципальное  казённое общеобразовательное учреждение Куйбышевского района "Веснянская основная общеобразовательная школа"</t>
  </si>
  <si>
    <t>муниципальное  казённое общеобразовательное учреждение Куйбышевского района "Зоновская основная общеобразовательная школа"</t>
  </si>
  <si>
    <t>Муниципальное  казённое общеобразовательное учреждение Куйбышевского района "Ивушкинская основная общеобразовательная школа"</t>
  </si>
  <si>
    <t>Муниципальное  казённое общеобразовательное учреждение Куйбышевского района "Константиновская основная общеобразовательная школа"</t>
  </si>
  <si>
    <t>муниципальное  казённое общеобразовательное учреждение Куйбышевского района "Помельцевская основная общеобразовательная школа"</t>
  </si>
  <si>
    <t>муниципальное  казённое общеобразовательное учреждение Куйбышевского района "Сергинская основная общеобразовательная школа"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</si>
  <si>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Куйбышевского района "Специальная (коррекционная) общеобразовательная школа VIII вида"</t>
  </si>
  <si>
    <t>914500-Выпускники прошлых лет</t>
  </si>
  <si>
    <t>Муниципальное казенное общеобразовательное учреждение средняя общеобразовательная  школа №80 им.В.П. Кузнецова  Купинского района</t>
  </si>
  <si>
    <t>Муниципальное казенное общеобразовательное учреждение средняя общеобразовательная  школа №105 Купинского района</t>
  </si>
  <si>
    <t>Муниципальное казенное общеобразовательное учреждение средняя общеобразовательная  школа №148 Купинского района</t>
  </si>
  <si>
    <t>Муниципальное казенное общеобразовательное учреждение Благовещенская средняя общеобразовательная школа Купинского района</t>
  </si>
  <si>
    <t>Муниципальное казенное общеобразовательное учреждение Камышинская средняя общеобразовательная школа Купинского района</t>
  </si>
  <si>
    <t>Муниципальное казенное общеобразовательное учреждение Киргинцевская средняя общеобразовательная школа Купинского района</t>
  </si>
  <si>
    <t>Муниципальное казенное общеобразовательное учреждение Копкульская средняя общеобразовательная школа Купинского района</t>
  </si>
  <si>
    <t>Муниципальное казенное общеобразовательное учреждение Лукошинская средняя общеобразовательная школа Купинского района</t>
  </si>
  <si>
    <t>Муниципальное казенное общеобразовательное учреждение Лягушинская средняя общеобразовательная школа Купинского района</t>
  </si>
  <si>
    <t>Муниципальное казенное общеобразовательное учреждение Медяковская средняя общеобразовательная школа Купинского района</t>
  </si>
  <si>
    <t>Муниципальное казенное общеобразовательное учреждение Мётелевская средняя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</si>
  <si>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</t>
  </si>
  <si>
    <t>Муниципальное казенное общеобразовательное учреждение Новосельская средняя общеобразовательная школа Купинского района</t>
  </si>
  <si>
    <t>Муниципальное казенное общеобразовательное учреждение Новоключевская средняя общеобразовательная школа Купинского района</t>
  </si>
  <si>
    <t>Муниципальное казенное общеобразовательное учреждение Орловская основная общеобразовательная школа Купинского района</t>
  </si>
  <si>
    <t>Муниципальное казенное общеобразовательное учреждение Петровская основная общеобразовательная школа Купинского района</t>
  </si>
  <si>
    <t>Муниципальное казенное общеобразовательное учреждение Рождественская средняя общеобразовательная школа Купинского района</t>
  </si>
  <si>
    <t>Муниципальное казенное общеобразовательное учреждение Сибирская основная общеобразовательная школа Купинского района</t>
  </si>
  <si>
    <t>Муниципальное казенное общеобразовательное учреждение Советская средняя общеобразовательная школа Купинского района</t>
  </si>
  <si>
    <t>Муниципальное казенное общеобразовательное учреждение Стеклянская средняя общеобразовательная школа Купинского района</t>
  </si>
  <si>
    <t>Муниципальное казенное общеобразовательное учреждение Чаинская средняя общеобразовательная школа Купинского района</t>
  </si>
  <si>
    <t>Муниципальное казенное общеобразовательное учреждение  Чумашинская средняя общеобразовательная школа Купинского района</t>
  </si>
  <si>
    <t>Муниципальное казенное общеобразовательное учреждение Яркульская средняя общеобразовательная школа Купинского района</t>
  </si>
  <si>
    <t>Муниципальное казенное общеобразовательное учреждение Березовская основная общеобразовательная школа Купинского района</t>
  </si>
  <si>
    <t>Муниципальное казенное общеобразовательное учреждение Веселокутская основная общеобразовательная школа Купинского района</t>
  </si>
  <si>
    <t>Муниципальное казенное общеобразовательное учреждение Вороновская основная общеобразовательная школа Купинского района</t>
  </si>
  <si>
    <t>Муниципальное казенное общеобразовательное учреждение Вишневская основная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</si>
  <si>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 структурное подразделение Басковская основная общеобразовательная школа</t>
  </si>
  <si>
    <t>Муниципальное казенное общеобразовательное учреждение Зятьковская основная общеобразовательная школа Купинского района</t>
  </si>
  <si>
    <t>Муниципальное казенное общеобразовательное учреждение Новорозинская основная общеобразовательная школа Купинского района</t>
  </si>
  <si>
    <t>Муниципальное казенное общеобразовательное учреждение Покровская основная общеобразовательная школа Купинского района</t>
  </si>
  <si>
    <t>Муниципальное казенное общеобразовательное учреждение Шаитикская основная общеобразовательная школа Купинского района</t>
  </si>
  <si>
    <t>Муниципальное казенное специальное (коррекционное) образовательное учреждение для обучающихся воспитанников с  ограниченными возможностями здоровья  Купинская специальная (коррекционная) общеобразовательная школа-интернат VIII вида</t>
  </si>
  <si>
    <t>Муниципальное казенное общеобразовательное учреждение Тюменская основная общеобразовательная школа</t>
  </si>
  <si>
    <t>Муниципальное казенное образовательное учреждение Большереченская средняя общеобразовательная  школа</t>
  </si>
  <si>
    <t>Муниципальное казенное образовательное учреждение Верх-Таркская средняя общеобразовательная школа</t>
  </si>
  <si>
    <t>Муниципальное казенное образовательное учреждение Заливинская средняя общеобразовательная школа</t>
  </si>
  <si>
    <t>Муниципальное казенное образовательное учреждение Камышинская средняя общеобразовательная  школа</t>
  </si>
  <si>
    <t>Муниципальное бюджетное образовательное учреждение Кыштовская средняя общеобразовательная школа № 1</t>
  </si>
  <si>
    <t>Муниципальное казенное образовательное учреждение Межовская основная общеобразовательная школа</t>
  </si>
  <si>
    <t>Муниципальное казенное образовательное учреждение Орловская средняя общеобразовательная школа</t>
  </si>
  <si>
    <t>Муниципальное казенное образовательное учреждение Сергеевская средняя общеобразовательная школа</t>
  </si>
  <si>
    <t>Муниципальное казенное образовательное учреждение Черновская средняя общеобразовательная школа</t>
  </si>
  <si>
    <t>Муниципальное казенное образовательное учреждение Березовская основная общеобразовательная школа</t>
  </si>
  <si>
    <t>Муниципальное казенное образовательное учреждение Вараксинская основная общеобразовательная школа</t>
  </si>
  <si>
    <t>Муниципальное казенное образовательное учреждение Верх-Майзасская основная общеобразовательная школа</t>
  </si>
  <si>
    <t>Муниципальное казенное образовательное учреждение Ереминская основная общеобразовательная школа</t>
  </si>
  <si>
    <t>Муниципальное казенное образовательное учреждение Кулябинская основная общеобразовательная школа</t>
  </si>
  <si>
    <t>Муниципальное казенное образовательное учреждение Колбасинская основная общеобразовательная школа</t>
  </si>
  <si>
    <t>Муниципальное казенное  образовательное учреждение Малокрасноярская основная общеобразовательная школа</t>
  </si>
  <si>
    <t>Муниципальное казенное образовательное учреждение Усманская основная общеобразовательная школа</t>
  </si>
  <si>
    <t>Муниципальное казенное образовательное учреждение Чернаковская основная общеобразовательная школа</t>
  </si>
  <si>
    <t>Муниципальное бюджетное образовательное учреждение Маслянинская средняя общеобразовательная школа №3</t>
  </si>
  <si>
    <t>Муниципальное бюджетное образовательное учреждение Маслянинская средняя общеобразовательная школа №5</t>
  </si>
  <si>
    <t>Муниципальное казенное образовательное учреждение Маслянинская вечерняя (сменная) общеобразовательная школа</t>
  </si>
  <si>
    <t>Муниципальное казенное образовательное учреждение Борковская средняя общеобразовательная школа</t>
  </si>
  <si>
    <t>Муниципальное казённое образовательное учреждение Дубровская средняя общеобразовательная школа</t>
  </si>
  <si>
    <t>Муниципальное казенное образовательное учреждение Егорьевская средняя общеобразовательная школа</t>
  </si>
  <si>
    <t>Муниципальное казенное образовательное учреждение Елбанская средняя общеобразовательная школа</t>
  </si>
  <si>
    <t>Муниципальное казенное образовательное учреждение Никоновская средняя общеобразовательная школа</t>
  </si>
  <si>
    <t>Муниципальное бюджетное образовательное учреждение Пеньковская средняя общеобразовательная школа</t>
  </si>
  <si>
    <t>Муниципальное казенное образовательное учреждение Суенгинская средняя общеобразовательная школа</t>
  </si>
  <si>
    <t>Муниципальное бюджетное образовательное учреждение Чупинская средняя общеобразовательная школа</t>
  </si>
  <si>
    <t>Муниципальное образовательное учреждение Загорская начальная школа детский сад</t>
  </si>
  <si>
    <t>Муниципальное образовательное учреждение Жерновская начальная школа детский сад</t>
  </si>
  <si>
    <t>Муниципальное образовательное учреждение Петропавловская начальная школа детский сад</t>
  </si>
  <si>
    <t>Муниципальное образовательное учреждение Маслянинская основная общеобразовательная школа № 2</t>
  </si>
  <si>
    <t>Муниципальное бюджетное образовательное учреждение Маслянинская основная общеобразовательная школа № 4</t>
  </si>
  <si>
    <t>Муниципальное образовательное учреждение Александровская основная общеобразовательная школа</t>
  </si>
  <si>
    <t>Муниципальное образовательное учреждение Бажинская основная общеобразовательная школа</t>
  </si>
  <si>
    <t>Муниципальное образовательное учреждение Верх-Иковская основная общеобразовательная школа</t>
  </si>
  <si>
    <t>Муниципальное образовательное учреждение Дресвянская основная общеобразовательная школа</t>
  </si>
  <si>
    <t>Муниципальное казенное образовательное учреждение Пайвинская основная общеобразовательная школа</t>
  </si>
  <si>
    <t>Муниципальное образовательное учреждение Чудиновская основная общеобразовательная школа</t>
  </si>
  <si>
    <t>Муниципальное образовательное учреждение для детей-сирот и детей. оставшихся без попечения родителей-Маслянинский детский дом</t>
  </si>
  <si>
    <t>Муниципальное казённое образовательное учреждение "Смоленская средняя общеобразовательная школа" Мошковского района</t>
  </si>
  <si>
    <t>Муниципальное бюджетное образовательное учреждение "Белоярская средняя общеобразовательная школа" Мошковского района</t>
  </si>
  <si>
    <t>Муниципальное бюджетное образовательное учреждение "Сокурская средняя общеобразовательная школа № 19" Мошковского района</t>
  </si>
  <si>
    <t>Муниципальное бюджетное образовательное учреждение "Новомошковская средняя общеобразовательная школа" Мошковского района</t>
  </si>
  <si>
    <t>Муниципальное бюджетное образовательное учреждение "Ташаринская средняя общеобразовательная школа" Мошковского района</t>
  </si>
  <si>
    <t>Муниципальное бюджетное образовательное учреждение "Мошковская вечерняя (сменная) общеобразовательная школа" Мошковского района</t>
  </si>
  <si>
    <t>Муниципальное бюджетное образовательное учреждение Мошковского района Мошковская специальная (коррекционная) школа-интернат для детей-сирот и детей, оставшихся без попечения родителей, с ограниченными возможностями здоровья</t>
  </si>
  <si>
    <t>Муниципальное казенное образовательное учреждение Новосибирского района Новосибирской области - Вечерняя (сменная) общеобразовательная школа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</si>
  <si>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консультирования"</t>
  </si>
  <si>
    <t>919500 - Выпускники прошлых лет</t>
  </si>
  <si>
    <t>Муниципальное бюджетное общеобразовательное учреждение Ордынского района Новосибирской области - Усть-Алеусская основная общеобразовательная школа</t>
  </si>
  <si>
    <t>Школа выпускников прошлых лет</t>
  </si>
  <si>
    <t>Муниципальное казенное образовательное учреждение Северного района Новосибирской области Верх-Красноярская средняя общеобразовательная школа</t>
  </si>
  <si>
    <t>Муниципальное казенное образовательное учреждение Северного района Новосибирской области Больше-Куликовская основная общеобразовательная школа</t>
  </si>
  <si>
    <t>Муниципальное казённое образовательное учреждение Сузунского района ``Битковская средняя общеобразовательная школа``</t>
  </si>
  <si>
    <t>Муниципальное казённое образовательное учреждение Сузунского района ``Бобровская средняя общеобразовательная школа``</t>
  </si>
  <si>
    <t>Муниципальное казённое образовательное учреждение Сузунского района``Болтовская средняя общеобразовательная школа``</t>
  </si>
  <si>
    <t>Муниципальное казённое образовательное учреждение Сузунского района ``Верх-Сузунская средняя общеобразовательная школа``</t>
  </si>
  <si>
    <t>Муниципальное казённое образовательное учреждение Сузунского района``Заковряжинская средняя общеобразовательная школа``</t>
  </si>
  <si>
    <t>Муниципальное казённое образовательное учреждение Сузунского района ``Каргаполовская средняя общеобразовательная школа``</t>
  </si>
  <si>
    <t>Муниципальное казённое образовательное учреждение Сузунского района``Ключиковская средняя общеобразовательная школа``</t>
  </si>
  <si>
    <t>Муниципальное казённое образовательное учреждение Сузунского района``Маюровская средняя общеобразовательная школа``</t>
  </si>
  <si>
    <t>Муниципальное казённое образовательное учреждение Сузунского района ``Меретская средняя общеобразовательная школа``</t>
  </si>
  <si>
    <t>Муниципальное казённое образовательное учреждение Сузунского района``Мышланская средняя общеобразовательная школа``</t>
  </si>
  <si>
    <t>Муниципальное казённое образовательное учреждение Сузунского района``Шайдуровская средняя общеобразовательная школа``</t>
  </si>
  <si>
    <t>Муниципальное казённое образовательное учреждение Сузунского района ``Шарчинская средняя общеобразовательная школа``</t>
  </si>
  <si>
    <t>Муниципальное казённое образовательное учреждение Сузунского района ``Шипуновская средняя общеобразовательная школа``</t>
  </si>
  <si>
    <t>Муниципальное казённое образовательное учреждение Сузунского района``Сузунская средняя общеобразовательная школа № 1``</t>
  </si>
  <si>
    <t>Муниципальное казённое образовательное учреждение Сузунского района``Сузунская средняя общеобразовательная школа № 2``</t>
  </si>
  <si>
    <t>Муниципальное казённое образовательное учреждение Сузунского района``Сузунская средняя общеобразовательная школа № 301``</t>
  </si>
  <si>
    <t>Муниципальное казённое образовательное учреждение Сузунского района ``Сузунская  открытая  (сменная) общеобразовательная  школа``</t>
  </si>
  <si>
    <t>Муниципальное казённое образовательное учреждение Сузунского района "Холодновская основная общеобразовательная школа"</t>
  </si>
  <si>
    <t>Муниципальное бюджетное общеобразовательное учреждение Дмитриевская средняя общеобразовательная школа</t>
  </si>
  <si>
    <t>Муниципальное общеобразовательное учреждение основная общеобразовательная школа №1 г. Татарска</t>
  </si>
  <si>
    <t>Муниципальное образовательное учреждение для детей-сирот и детей, оставшихся без попечения родителей - детский дом г.Татарска</t>
  </si>
  <si>
    <t>923500-Выпускники прошлых лет</t>
  </si>
  <si>
    <t>Филиал муниципального общеобразовательного учреждения Дмитриевской средней общеобразовательной школы Безбожинская начальная общеобразовательная школа</t>
  </si>
  <si>
    <t>Филиал муниципального общеобразовательного учреждения Северотатарской средней общеобразовательной школы Ваховская начальная общеобразовательная школа</t>
  </si>
  <si>
    <t>Филиал муниципального общеобразовательного учреждения Ускюльской средней общеобразовательной школы Воздвиженская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</si>
  <si>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Дубровинская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</si>
  <si>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Мининская начальная общеобразовательная школа</t>
  </si>
  <si>
    <t>Филиал муниципального общеобразовательного учреждения Первомайской средней общеобразовательной школы Кузнецовская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</si>
  <si>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Моховская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</si>
  <si>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Варваровская начальная общеобразовательная школа</t>
  </si>
  <si>
    <t>Филиал муниципального общеобразовательного учреждения Новотроицкой средней общеобразовательной школы Нововознесенская начальная общеобразовательная школа</t>
  </si>
  <si>
    <t>Муниципальное бюджетное образовательное учреждение Тогучинского района Тогучинская начальная общеобразовательная школа</t>
  </si>
  <si>
    <t>Муниципальное бюджетное образовательное учреждение Тогучинского района Горновская начальная общеобразовательная школа</t>
  </si>
  <si>
    <t>Муниципальное бюджетное образовательное учреждение Тогучинского района для детей дошкольного и младшего школьного возраста Нечаевская начальная общеобразовательная школа-детский сад</t>
  </si>
  <si>
    <t>Муниципальное бюджетное образовательное учреждение Тогучинского района Тогучинский межшкольный учебный комбинат</t>
  </si>
  <si>
    <t>924500-Выпускники прошлых лет</t>
  </si>
  <si>
    <t>925500-Выпускники прошлых лет</t>
  </si>
  <si>
    <t>Муниципальное  бюджетное образовательное учреждение Усть-Таркская средняя общеобразовательная школа</t>
  </si>
  <si>
    <t>Муниципальное бюджетное образовательное учреждение Дубровинская средняя общеобразовательная школа</t>
  </si>
  <si>
    <t>Муниципальное бюджетное образовательное учреждение Еланская  средняя общеобразовательная школа</t>
  </si>
  <si>
    <t>Муниципальное бюджетное образовательное учреждение Козинская средняя общеобразовательная школа</t>
  </si>
  <si>
    <t>Муниципальное бюджетное  образовательное учреждение Щербаковская средняя общеобразовательная школа</t>
  </si>
  <si>
    <t>Муниципальное бюджетное образовательное учреждение  Яркуль-Матюшкинская средняя общеобразовательная  школа</t>
  </si>
  <si>
    <t>Муниципальное бюджетное  образовательное учреждение Угуйская средняя общеобразовательная школа</t>
  </si>
  <si>
    <t>Муниципальное бюджетное образовательное учреждение Яркульская средняя общеобразовательная школа</t>
  </si>
  <si>
    <t>Муниципальное бюджетное образовательное учреждение Новосилишинская средняя общеобразовательная школа</t>
  </si>
  <si>
    <t>Муниципальное бюджетное образовательное учреждение Побединская средняя общеобразовательная школа</t>
  </si>
  <si>
    <t>Муниципальное бюджетное образовательное учреждение Ново-Никольская средняя общеобразовательная школа</t>
  </si>
  <si>
    <t>Муниципальное бюджетное образовательное учреждение Усть-Таркская районная вечерняя  (сменная) общеобразовательная школа</t>
  </si>
  <si>
    <t>Муниципальное бюджетное образовательное учреждение Верхне-Омская основная общеобразовательная школа</t>
  </si>
  <si>
    <t>Муниципальное бюджетное образовательное учреждение Резинская основная общеобразовательная школа</t>
  </si>
  <si>
    <t>Филиал муниципального бюджетного образовательного учреждения Побединской средней общеобразовательной школы - Дмитриевская начальная общеобразовательная школа</t>
  </si>
  <si>
    <t>Филиал муниципального  бюджетного образовательного учреждения Новосилишинской средней общеобразовательной школы - Старосилишинская начальная общеобразовательная школа</t>
  </si>
  <si>
    <t>Филиал муниципального бюджетного образовательного учреждения Ново-Никольской средней общеобразовательной школы - Тихоновская начальная общеобразовательная школа</t>
  </si>
  <si>
    <t>Муниципальное бюджетное образовательное учреждение Блюдчанская средняя общеобразовательная школа</t>
  </si>
  <si>
    <t>Муниципальное бюджетное образовательное учреждение Красносельская средняя общеобразовательная школа</t>
  </si>
  <si>
    <t>Муниципальное бюджетное образовательное учреждение Новопреображенская средняя общеобразовательная школа</t>
  </si>
  <si>
    <t>Муниципальное бюджетное образовательное учреждение Озеро-Карачинская средняя общеобразовательная школа</t>
  </si>
  <si>
    <t>Муниципальное бюджетное образовательное учреждение Отреченская средняя общеобразовательная школа</t>
  </si>
  <si>
    <t>Муниципальное бюджетное образовательное учреждение Песчаноозерная средняя общеобразовательная школа</t>
  </si>
  <si>
    <t>Муниципальное бюджетное  образовательное учреждение Погорельская средняя общеобразовательная школа</t>
  </si>
  <si>
    <t>Муниципальное бюджетное образовательное учреждение Покровская средняя общеобразовательная школа</t>
  </si>
  <si>
    <t>Муниципальное бюджетное образовательное учреждение Старокарачинская средняя общеобразовательная школа</t>
  </si>
  <si>
    <t>Муниципальное бюджетное образовательное учреждение Таганская средняя общеобразовательная школа имени Героя Советского Союза Петра Григорьевича Яценко</t>
  </si>
  <si>
    <t>Муниципальное бюджетное образовательное учреждение Тармакульская средняя общеобразовательная школа</t>
  </si>
  <si>
    <t>Муниципальное бюджетное образовательное учреждение Чановская средняя общеобразовательная школа № 2</t>
  </si>
  <si>
    <t>Муниципальное бюджетное образовательное учреждение Чановская вечерняя (сменная) общеобразовательная школа</t>
  </si>
  <si>
    <t>Муниципальное бюджетное образовательное учреждение Аултебисская основная общеобразовательная школа</t>
  </si>
  <si>
    <t>Муниципальное бюджетное образовательное учреждение Аулкошкульская основная общеобразовательная школа</t>
  </si>
  <si>
    <t>Муниципальное бюджетное образовательное учреждение Красненская оснавная общеобразовательная школа</t>
  </si>
  <si>
    <t>Муниципальное бюджетное образовательное учреждение Кабаклинская основная общеобразовательная школа</t>
  </si>
  <si>
    <t>Муниципальное бюджетное образовательное учреждение Малотебисская основная общеобразовательная школа</t>
  </si>
  <si>
    <t>Муниципальное бюджетное образовательное учреждение Моховская основная общеобразовательная школа</t>
  </si>
  <si>
    <t>Муниципальное бюджетное  образовательное учреждение Межгривненская основная общеобразовательная школа</t>
  </si>
  <si>
    <t>Муниципальное бюджетное образовательное учреждение Новофеклинская основная общеобразовательная школа</t>
  </si>
  <si>
    <t>Муниципальное бюджетное образовательное учреждение Юрковская основная общеобразовательная школа</t>
  </si>
  <si>
    <t>927500-Выпускники прошлых лет</t>
  </si>
  <si>
    <t>Муниципальное образовательное учреждение средняя общеобразовательная школа № 1 г.Черепанова</t>
  </si>
  <si>
    <t>Муниципальное образовательное учреждение средняя общеобразовательная школа № 2 г.Черепанова</t>
  </si>
  <si>
    <t>Муниципальное образовательное учреждение средняя общеобразовательная школа № 3 г.Черепанова</t>
  </si>
  <si>
    <t>Муниципальное образовательное учреждение средняя общеобразовательная школа № 4 г.Черепанова</t>
  </si>
  <si>
    <t>Муниципальное образовательное учреждение Дорогинская средняя общеобразовательная школа</t>
  </si>
  <si>
    <t>Муниципальное образовательное учреждение Посевнинская средняя общеобразовательная школа</t>
  </si>
  <si>
    <t>Муниципальное образовательное учреждение Верх-Мильтюшинская средняя общеобразовательная школа</t>
  </si>
  <si>
    <t>Муниципальное образовательное учреждение Дорогино-Заимковская основная общеобразовательная школа</t>
  </si>
  <si>
    <t>Муниципальное образовательное учреждение Безменовская средняя общеобразовательная школа</t>
  </si>
  <si>
    <t>Муниципальное образовательное учреждение Искровская средняя общеобразовательная школа</t>
  </si>
  <si>
    <t>Муниципальное образовательное учреждение Карасевская средняя общеобразовательная школа</t>
  </si>
  <si>
    <t>Муниципальное образовательное учреждение Крутишинская средняя общеобразовательная школа</t>
  </si>
  <si>
    <t>Муниципальное образовательное учреждение Куриловская средняя общеобразовательная школа</t>
  </si>
  <si>
    <t>Муниципальное образовательное учреждение Листвянская средняя общеобразовательная школа</t>
  </si>
  <si>
    <t>Муниципальное образовательное учреждение Майская средняя общеобразовательная школа</t>
  </si>
  <si>
    <t>Муниципальное образовательное учреждение Медведская средняя общеобразовательная школа</t>
  </si>
  <si>
    <t>Муниципальное образовательное учреждение Ново-Воскресенская средняя общеобразовательная школа</t>
  </si>
  <si>
    <t>Муниципальное образовательное учреждение Огнево-Заимковская средняя общеобразовательная школа</t>
  </si>
  <si>
    <t>Муниципальное образовательное учреждение Пушнинская средняя общеобразовательная школа</t>
  </si>
  <si>
    <t>Муниципальное образовательное учреждение Пятилетская средняя общеобразовательная школа имени Дударева Ивана Константиновича</t>
  </si>
  <si>
    <t>Муниципальное образовательное учреждение Шурыгинская средняя общеобразовательная школа</t>
  </si>
  <si>
    <t>Муниципальное образовательное учреждение Черепановская вечерняя (сменная) общеобразовательная школа</t>
  </si>
  <si>
    <t>Муниципальное образовательное учреждение Бурановская основная общеобразовательная школа</t>
  </si>
  <si>
    <t>Муниципальное образовательное учреждение для детей-сирот и детей, оставшихся без попечения родителей "Дорогинский детский дом"</t>
  </si>
  <si>
    <t>928500-Выпускники прошлых лет</t>
  </si>
  <si>
    <t>Филиал муниципального образовательного учреждения Безменовской средней общеобразовательной школы - Южненская начальная общеобразовательная школа</t>
  </si>
  <si>
    <t>Муниципальное казенное образовательное учреждение "Чистоозерная средняя ощеобразовательная школа №1"</t>
  </si>
  <si>
    <t>Муниципальное казенное образовательное учреждение "Чистоозерная средняя общеобразовательная школа №2"</t>
  </si>
  <si>
    <t>Муниципальное казенное образовательное учреждение "Чистоозерная средняя общеобразовательная школа №3"</t>
  </si>
  <si>
    <t>Муниципальное казенное образовательное учреждение "Журавская средняя общеобразовательная школа"</t>
  </si>
  <si>
    <t>Муниципальное казенное образовательное учреждение "Табулгинская средняя общеобразовательная школа имени П.Д. Слюсарева"</t>
  </si>
  <si>
    <t>Муниципальное казенное образовательное учреждение "Новокулындинская средняя общеобразовательная школа"</t>
  </si>
  <si>
    <t>Муниципальное  казенное образовательное учреждение "Шипицинская средняя общеобразовательная школа"</t>
  </si>
  <si>
    <t>Муниципальное казенное образовательное учреждение "Барабо-Юдинская средняя общеобразовательная школа"</t>
  </si>
  <si>
    <t>Муниципальное казенное образовательное учреждение "Орловская средняя общеобразовательная школа"</t>
  </si>
  <si>
    <t>Муниципальное казенное образовательное учреждение "Польяновская средняя общеобразовательная школа"</t>
  </si>
  <si>
    <t>Муниципальное казенное образовательное учреждение "Романовская средняя общеобразовательная школа"</t>
  </si>
  <si>
    <t>Муниципальное казенное образовательное учреждение "Ишимская основная общеобразовательная школа"</t>
  </si>
  <si>
    <t>Муниципальное казенное образовательное учреждение "Новопесчанская средняя общеобразовательная школа"</t>
  </si>
  <si>
    <t>Муниципальное казенное образовательное учреждение "Новокрасненская средняя общеобразовательная школа"</t>
  </si>
  <si>
    <t>Муниципальное казенное образовательное учреждение "Варваровская средняя общеобразовательная школа"</t>
  </si>
  <si>
    <t>Муниципальное казенное образовательное учреждение "Павловская средняя общеобразовательная школа"</t>
  </si>
  <si>
    <t>Муниципальное казенное образовательное учреждение "Елизаветинская средняя общеобразовательная школа"</t>
  </si>
  <si>
    <t>Муниципальное казенное образовательное учреждение "Новопокровская средняя общеобразовательная школа"</t>
  </si>
  <si>
    <t>Муниципальное казенное образовательное учреждение "Ольгинская основная общеобразовательная школа"</t>
  </si>
  <si>
    <t>Муниципальное казенное образовательное учреждение "Озёрная основная общеобразовательная школа"</t>
  </si>
  <si>
    <t>Муниципальное казенное образовательное учреждение "Мироновская основная общеобразовательная школа"</t>
  </si>
  <si>
    <t>Муниципальное казенное образовательное учреждение "Покровская основная общеобразовательная школа"</t>
  </si>
  <si>
    <t>МКОУ для детей-сирот и детей,  оставшихся без попечения родителей, Детский дом, р.п. Чистоозерное</t>
  </si>
  <si>
    <t>Муниципальное казенное общеобразовательное учреждение средняя общеобразовательная школа №1 Чулымского района</t>
  </si>
  <si>
    <t>Муниципальное казенное общеобразовательное учреждение Чулымский лицей</t>
  </si>
  <si>
    <t>Муниципальное казенное  общеобразовательное учреждение основная общеобразовательная школа №5 Чулымского района</t>
  </si>
  <si>
    <t>Муниципальное казенное общеобразовательное учреждение Базовская средняя общеобразовательная школа Чулымского района</t>
  </si>
  <si>
    <t>Муниципальное казенное общеобразовательное учреждение Воздвиженская средняя  общеобразовательная школа Чулымского района</t>
  </si>
  <si>
    <t>Муниципальное казенное общеобразовательное учреждение  Иткульская средняя   общеобразовательная школа Чулымского района</t>
  </si>
  <si>
    <t>Муниципальное казенное общеобразовательное учреждение  Кокошинская средняя общеобразовательная школа Чулымского района</t>
  </si>
  <si>
    <t>Муниципальное казенное общеобразовательное учреждение  Куликовская  средняя общеобразовательная школа Чулымского района</t>
  </si>
  <si>
    <t>Филиал муниципального  казенного общеобразовательного учреждения Чикманской средней общеобразовательной школы Чулымского района Осиновская основная общеобразовательная школа</t>
  </si>
  <si>
    <t>Муниципальное казенное общеобразовательное учреждение Пеньковская средняя общеобразовательная школа Чулымского района</t>
  </si>
  <si>
    <t>Муниципальное казенное  общеобразовательное учреждение Преображенская основная общеобразовательная школа Чулымского района</t>
  </si>
  <si>
    <t>Муниципальное казенное общеобразовательное учреждение Серебрянская средняя общеобразовательная школа Чулымского района</t>
  </si>
  <si>
    <t>Муниципальное казенное общеобразовательное учреждение Ужанихинская средняя общеобразовательная школа Чулымского района</t>
  </si>
  <si>
    <t>Муниципальное казенное общеобразовательное учреждение  Чикманская средняя общеобразовательная школа Чулымского района</t>
  </si>
  <si>
    <t>Муниципальное  казенное общеобразовательное учреждение -  вечерняя (сменная) общеобразовательная школа Чулымского района</t>
  </si>
  <si>
    <t>Муниципальное казенное общеобразовательное учреждение Алексеевская основная общеобразовательная школа Чулымского района</t>
  </si>
  <si>
    <t>Муниципальное казенное общеобразовательное учреждение Кабинетная основная общеобразовательная школа Чулымского района</t>
  </si>
  <si>
    <t>Муниципальное  казенное образовательное учреждение для детей-сирот и  детей, оставшихся без попечения родителей -  Новоиткульский детский дом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</si>
  <si>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</si>
  <si>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</si>
  <si>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 Средняя общеобразовательная школа № 9"</t>
  </si>
  <si>
    <t>Муниципальное бюджетное общеобразовательное учреждение "Средняя общеобразовательная школа № 10 "Пересвет"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</si>
  <si>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</si>
  <si>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учреждение"Средняя общеобразовательная школа № 12"</t>
  </si>
  <si>
    <t>932500-Выпускники прошлых лет</t>
  </si>
  <si>
    <t>муниципальное бюджетное общеобразовательное учреждение - средняя общеобразовательная школа № 2 города Искитима Новосибирской области</t>
  </si>
  <si>
    <t>муниципальное бюджетное общеобразовательное учреждение - средняя общеобразовательная школа № 3 города Искитима Новосибирской области</t>
  </si>
  <si>
    <t>муниципальное автономное общеобразовательное учреждение - средняя общеобразовательная школа № 4 города Искитима Новосибирской области</t>
  </si>
  <si>
    <t>муниципальное бюджетное общеобразовательное учреждение - средняя общеобразовательная школа № 5 города Искитима Новосибирской области</t>
  </si>
  <si>
    <t>муниципальное бюджетное общеобразовательное учреждение - средняя общеобразовательная школа № 8 города Искитима Новосибирской области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</si>
  <si>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</si>
  <si>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муниципальное бюджетное общеобразовательное учреждение - средняя общеобразовательная школа № 11 города Искитима Новосибирской области</t>
  </si>
  <si>
    <t>муниципальное бюджетное общеобразовательное учреждение - средняя общеобразовательная школа № 14 города Искитима Новосибирской области</t>
  </si>
  <si>
    <t>муниципальное бюджетное общеобразовательное учреждение -открытая (сменная) общеобразовательная школа № 1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</si>
  <si>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6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</si>
  <si>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10 города Искитима Новосибирской области</t>
  </si>
  <si>
    <t>муниципальное казенное образовательное учреждение - специальная (коррекционная) общеобразовательная школа-интернат № 12 II вида города Искитима Новосибирской области</t>
  </si>
  <si>
    <t>933500-Выпускники прошлых лет</t>
  </si>
  <si>
    <t>Муниципальное бюджетное образовательное учреждение  Кольцовская средняя общеобразовательная школа № 5 с углубленным изучением английского языка</t>
  </si>
  <si>
    <t>934500-Выпускники прошлых лет</t>
  </si>
  <si>
    <t>Муниципальное бюджетное образовательное учреждение  "Средняя общеобразовательная школа №26" г.Оби Новосибирской оласти</t>
  </si>
  <si>
    <t>Муниципальное бюджетное образовательное учреждение "Открытая (сменная) общеобразовательная школа №3" г.Обь Новосибирской области</t>
  </si>
  <si>
    <t>935500-Выпускники прошлых лет</t>
  </si>
  <si>
    <t>Муниципальное бюджетное общеобразовательное учреждение города Новосибирска "Аэрокосмический лицей имени Ю.В. Кондратюка"</t>
  </si>
  <si>
    <t>Муниципальное бюджетное общеобразовательное учреждение города Новосибирска "Средняя общеобразовательная школа № 7"</t>
  </si>
  <si>
    <t>Муниципальное бюджетное общеобразовательное учреждение города Новосибирска " Средняя общеобразовательная школа № 18"</t>
  </si>
  <si>
    <t>Муниципальное бюджетное общеобразовательное учреждение города Новосибирска " Средняя общеобразовательная школа № 57"</t>
  </si>
  <si>
    <t>Муниципальное бюджетное общеобразовательное учреждение города Новосибирска "Средняя общеобразовательная школа № 59"</t>
  </si>
  <si>
    <t>Муниципальное бюджетное общеобразовательное учреждение  города Новосибирска "Средняя общеобразовательная школа № 71"</t>
  </si>
  <si>
    <t>Муниципальное бюджетное общеобразовательное учреждение города Новосибирска " Средняя общеобразовательная школа № 82"</t>
  </si>
  <si>
    <t>Муниципальное бюджетное общеобразовательное учреждение  города Новосибирска "Средняя общеобразовательная школа № 87"</t>
  </si>
  <si>
    <t>Муниципальное бюджетное общеобразовательное учреждение  города Новосибирска "Средняя общеобразовательная школа № 96 с углубленным изучением английского языка"</t>
  </si>
  <si>
    <t>Муниципальное бюджетное общеобразовательное учреждение  города Новосибирска"Средняя общеобразовательная школа № 111"</t>
  </si>
  <si>
    <t>Муниципальное бюджетное общеобразовательное учреждение города Новосибирска "Лицей № 113"</t>
  </si>
  <si>
    <t>Муниципальное бюджетное общеобразовательное учреждение  города Новосибирска "Средняя общеобразовательная школа № 153"</t>
  </si>
  <si>
    <t>Муниципальное бюджетное общеобразовательное учреждение города Новосибирска "Средняя общеобразовательная школа № 169"</t>
  </si>
  <si>
    <t>Муниципальное бюджетное общеобразовательное учреждение  города Новосибирска "Средняя общеобразовательная школа № 177"</t>
  </si>
  <si>
    <t>Муниципальное бюджетное общеобразовательное учреждение города Новосибирска" Средняя общеобразовательная школа № 178"</t>
  </si>
  <si>
    <t>Муниципальное бюджетное общеобразовательное учреждение города Новосибирска " Средняя общеобразовательная школа № 197"</t>
  </si>
  <si>
    <t>Муниципальноебюджетное вечернее (сменное) общеобразовательное учреждение города Новосибирска "Вечерняя (сменная) общеобразовательная школа № 26"</t>
  </si>
  <si>
    <t>Негосударственное общеобразовательное учреждение специализированный лицей с этнокультурным еврейским компонентом образования "Ор-Авнер"</t>
  </si>
  <si>
    <t>937500-Выпускники прошлых лет</t>
  </si>
  <si>
    <t>Муниципальное бюджетное общеобразовательное учреждение "Средняя общеобразовательная школа №3 имени Бориса Богаткова"</t>
  </si>
  <si>
    <t>Муниципальное бюджетное общеобразовательное учреждение города Новосибирска "Средняя общеобразовательная школа №84"</t>
  </si>
  <si>
    <t>Негосударственное образовательное учреждение школа среднего (полного) общего и  дополнительного образования  "София"</t>
  </si>
  <si>
    <t>Муниципальное  бюджетное общеобразовательное учреждение "Средняя общеобразовательная школа № 1"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</si>
  <si>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60 VIII вида»</t>
  </si>
  <si>
    <t>938500-Выпускники прошлых лет</t>
  </si>
  <si>
    <t>Муниципальное бюджетное общеобразовательное учреждение города Новосибирска  "Средняя общеобразовательная школа № 13"</t>
  </si>
  <si>
    <t>Муниципальное бюджетное общеобразовательное учреждение  города Новосибирска "Средняя общеобразовательная школа № 17"</t>
  </si>
  <si>
    <t>Муниципальное бюджетное общеобразовательное учреждение города Новосибирска "Средняя общеобразовательная школа № 33"</t>
  </si>
  <si>
    <t>Муниципальное бюджетное общеобразовательное учреждение города Новосибирска "Средняя общеобразовательная школа № 43"</t>
  </si>
  <si>
    <t>Муниципальное бюджетное общеобразовательное учреждение города Новосибирска "Средняя общеобразовательная школа № 51"</t>
  </si>
  <si>
    <t>Муниципальное бюджетное общеобразовательное учреждение города Новосибирска "Средняя общеобразовательная школа № 58"</t>
  </si>
  <si>
    <t>Муниципальное бюджетное общеобразовательное учреждение города Новосибирска "Средняя общеобразовательная школа № 74"</t>
  </si>
  <si>
    <t>Муниципальное бюджетное общеобразовательное учреждение города Новосибирска "Средняя общеобразовательная школа № 77"</t>
  </si>
  <si>
    <t>Муниципальное бюджетное общеобразовательное учреждение города Новосибирска "Средняя общеобразовательная школа № 100"</t>
  </si>
  <si>
    <t>Муниципальное бюджетное общеобразовательное учреждение города Новосибирска "Средняя общеобразовательная школа № 172"</t>
  </si>
  <si>
    <t>Муниципальное бюджетное общеобразовательное учреждение города Новосибирска "Средняя общеобразовательная школа № 180"</t>
  </si>
  <si>
    <t>Негосударственное образовательное учреждение среднего (полного) общего образования  Школа «АВРОРА»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</si>
  <si>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1"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</si>
  <si>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27"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</si>
  <si>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</si>
  <si>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общеобразовательное учреждение "Средняя общеобразовательная школа № 122"</t>
  </si>
  <si>
    <t>Муниципальное бюджетное общеобразовательное учреждение  "Лицей № 126"</t>
  </si>
  <si>
    <t>Муниципальное бюджетное общеобразовательное учреждение "Средняя общеобразовательная школа № 143"</t>
  </si>
  <si>
    <t>Муниципальное бюджетное общеобразовательное учреждение "Средняя общеобразовательная школа № 151"</t>
  </si>
  <si>
    <t>Муниципальное бюджетное общеобразовательное учреждение "Средняя общеобразовательная школа № 158"</t>
  </si>
  <si>
    <t>Муниципальное бюджетное общеобразовательное учреждение "Средняя общеобразовательная школа № 173"</t>
  </si>
  <si>
    <t>Муниципальное бюджетное общеобразовательное учреждение города Новосибирска "Средняя общеобразовательная школа № 184"</t>
  </si>
  <si>
    <t>Муниципальное бюджетное общеобразовательное учреждение "Средняя общеобразовательная школа № 203 с углубленным изучением предметов художественно-эстетического цикла"</t>
  </si>
  <si>
    <t>Муниципальное бюджетное общеобразовательное учреждение "Средняя общеобразовательная школа № 23"</t>
  </si>
  <si>
    <t>муниципальное бюджетное общеобразовательное учреждениегорода Новосибирска средняя общеобразовательная школа № 26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</si>
  <si>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</si>
  <si>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34"</t>
  </si>
  <si>
    <t>Муниципальное бюджетное общеобразовательное учреждение "Средняя общеобразовательная школа № 46 имени Героя России Сергея Амосова"</t>
  </si>
  <si>
    <t>Муниципальное бюджетное общеобразовательное учреждение "Средняя общеобразовательная школа № 78"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</si>
  <si>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</si>
  <si>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"Лицей № 81"</t>
  </si>
  <si>
    <t>муниципальное бюджетное образовательное учреждение для детей-сирот и детей, оставшихся без попечения родителей, города Новосибирска "Детский дом № 12"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</si>
  <si>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31 VIII вида"</t>
  </si>
  <si>
    <t>Муниципальное бюджетное  специальное (коррекционное) образовательное учреждение для обучающихся, воспитанников с ограниченными возможностями здоровья  города Новосибирска «Специальная (коррекционная) общеобразовательная школа- интернат № 116 V вида»</t>
  </si>
  <si>
    <t>940</t>
  </si>
  <si>
    <t>Муниципальное бюджетное общеобразовательное учреждение города Новосибирска ``Средняя общеобразовательная школа № 41``</t>
  </si>
  <si>
    <t>Муниципальное бюджетное общеобразовательное учреждение города Новосибирска ``Средняя общеобразовательная школа № 49``</t>
  </si>
  <si>
    <t>Муниципальное бюджетное общеобразовательное учреждение города Новосибирска ``Средняя общеобразовательная школа № 63 с углубленным изучением английского языка``</t>
  </si>
  <si>
    <t>Муниципальное бюджетное общеобразовательное учреждение города Новосибирска ``Средняя общеобразовательная школа № 64``</t>
  </si>
  <si>
    <t>Муниципальное бюджетное общеобразовательное учреждение города Новосибирска ``Средняя общеобразовательная школа № 91``</t>
  </si>
  <si>
    <t>Муниципальное бюджетное общеобразовательное учреждение города Новосибирска ``Средняя общеобразовательная школа № 108``</t>
  </si>
  <si>
    <t>Муниципальное бюджетное общеобразовательное учреждение города Новосибирска ``Средняя общеобразовательная школа № 109``</t>
  </si>
  <si>
    <t>Муниципальное бюджетное общеобразовательное учреждение города Новосибирска ``Средняя общеобразовательная школа № 128``</t>
  </si>
  <si>
    <t>Муниципальное бюджетное общеобразовательное учреждение города Новосибирска ``Средняя общеобразовательная школа № 134``</t>
  </si>
  <si>
    <t>Муниципальное бюджетное общеобразовательное учреждение города Новосибирска ``Средняя общеобразовательная школа № 135``</t>
  </si>
  <si>
    <t>Муниципальное бюджетное общеобразовательное учреждение города Новосибирска  ``Средняя общеобразовательная школа № 182 с углубленным изучением литературы и математики 46-го гвардейского Таманского Краснознамённого ордена Суворова III степени женского авиа"</t>
  </si>
  <si>
    <t>Муниципальное бюджетное общеобразовательное учреждение города Новосибирска ``Средняя общеобразовательная школа №183 с углублённым изучением предметов художественно-эстетического цикла``</t>
  </si>
  <si>
    <t>Муниципальное бюджетное общеобразовательное учреждение города Новосибирска ``Средняя общеобразовательная школа № 196``</t>
  </si>
  <si>
    <t>Муниципальное бюджетное общеобразовательное учреждение города Новосибирска ``Средняя общеобразовательная школа № 198``</t>
  </si>
  <si>
    <t>Муниципальное бюджетное образовательное учреждение для детей дошкольного и младшего школьного возраста города Новосибирска «Прогимназия № 1»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</si>
  <si>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школа–интернат № 152 VI,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</si>
  <si>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107 VIII вида "</t>
  </si>
  <si>
    <t>Муниципальное бюджетное образовательное учреждение города Новосибирска для детей-сирот и детей, оставшихся без попечения родителей "Детский дом № 1"</t>
  </si>
  <si>
    <t>941500-Выпускники прошлых лет</t>
  </si>
  <si>
    <t>муниципальное бюджетное общеобразовательное учреждение города Новосибирска ``Технический лицей при Сибирской государственной геодезической академии``</t>
  </si>
  <si>
    <t>Муниципальное автономное общеобразовательное учреждение города Новосибирска "Информационно-экономический лицей"</t>
  </si>
  <si>
    <t>Муниципальное бюджетное общеобразовательное учреждение города Новосибирска ``Средняя общеобразовательная школа № 15``</t>
  </si>
  <si>
    <t>Муниципальное бюджетное общеобразовательное учреждение города Новосибирска ``Средняя общеобразовательная школа № 20``</t>
  </si>
  <si>
    <t>Муниципальное бюджетное общеобразовательное учреждение города Новосибирска ``Средняя общеобразовательная школа № 27``</t>
  </si>
  <si>
    <t>Муниципальное бюджетное общеобразовательное учреждение города Новосибирска "Средняя общеобразовательная школа № 40"</t>
  </si>
  <si>
    <t>Муниципальное бюджетное общеобразовательное учреждение города Новосибирска ``Средняя общеобразовательная школа № 45``</t>
  </si>
  <si>
    <t>Муниципальное бюджетное общеобразовательное учреждение города Новосибирска ``Средняя общеобразовательная школа № 48``</t>
  </si>
  <si>
    <t>Муниципальное бюджетное общеобразовательное учреждение города Новосибирска ``Средняя общеобразовательная школа № 50``</t>
  </si>
  <si>
    <t>муниципальное казенное общеобразовательное учреждение города Новосибирска ``Средняя общеобразовательная школа № 66``</t>
  </si>
  <si>
    <t>муниципальное бюджетное общеобразовательное учреждение города Новосибирска ``Средняя общеобразовательная школа № 67``</t>
  </si>
  <si>
    <t>муниципальное бюджетное общеобразовательное учреждение города Новосибирска ``Средняя общеобразовательная школа № 69``</t>
  </si>
  <si>
    <t>муниципальное бюджетное общеобразовательное учреждение города Новосибирска ``Средняя общеобразовательная школа № 73``</t>
  </si>
  <si>
    <t>муниципальное бюджетное общеобразовательное учреждение города Новосибирска ``Средняя общеобразовательная школа № 86``</t>
  </si>
  <si>
    <t>муниципальное бюджетное общеобразовательное учреждение города Новосибирска ``Средняя общеобразовательная школа № 90 с углубленным изучением предметов художественно-эстетического цикла``</t>
  </si>
  <si>
    <t>Муниципальное бюджетное общеобразовательное учреждение города Новосибирска ``Средняя общеобразовательная школа № 92``</t>
  </si>
  <si>
    <t>муниципальное бюджетное общеобразовательное учреждение города Новосибирска ``Средняя общеобразовательная школа № 94``</t>
  </si>
  <si>
    <t>муниципальное бюджетное общеобразовательное учреждение города Новосибирска ``Средняя общеобразовательная школа № 129``</t>
  </si>
  <si>
    <t>Муниципальное бюджетное общеобразовательное учреждение города Новосибирска ``Лицей № 136``</t>
  </si>
  <si>
    <t>Муниципальное бюджетное общеобразовательное учреждение города Новосибирска ``Средняя общеобразовательная школа № 138``</t>
  </si>
  <si>
    <t>Муниципальное бюджетное общеобразовательное учреждение города Новосибирска ``Средняя общеобразовательная школа № 160``</t>
  </si>
  <si>
    <t>муниципальное бюджетное общеобразовательное учреждение города Новосибирска ``Средняя общеобразовательная школа № 175``</t>
  </si>
  <si>
    <t>муниципальное бюджетное общеобразовательное учреждение города Новосибирска ``Средняя общеобразовательная школа № 187``</t>
  </si>
  <si>
    <t>Муниципальное бюджетное общеобразовательное учреждение города Новосибирска ``Средняя общеобразовательная школа № 188``</t>
  </si>
  <si>
    <t>Муниципальное бюджетное общеобразовательное учреждение города Новосибирска ``Средняя общеобразовательная школа № 191``</t>
  </si>
  <si>
    <t>Муниципальное бюджетное оздоровительное общеобразовательное учреждение санаторного типа для детей, нуждающихся в длительном лечении, города Новосибирска ``Санаторная школа-интернат №133``</t>
  </si>
  <si>
    <t>Муниципальное бюджетное  вечернее (сменное) общеобразовательное учреждение города Новосибирска ``Вечерняя (сменная) общеобразовательная школа № 10``</t>
  </si>
  <si>
    <t>Негосударственное образовательное учреждение средняя общеобразовательная школа "Эврика"</t>
  </si>
  <si>
    <t>Муниципальное бюджетное общеобразовательное учреждение города Новосибирска ``Средняя общеобразовательная школа № 210``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</si>
  <si>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14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</si>
  <si>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62 VIII вида»</t>
  </si>
  <si>
    <t>942500-Выпускники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</si>
  <si>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 2"</t>
  </si>
  <si>
    <t>Муниципальное бюджетное общеобразовательное учреждение города Новосибирска "Средняя общеобразовательная школа №11"</t>
  </si>
  <si>
    <t>Муниципальное бюджетное общеобразовательное учреждение города Новосибирска "Средняя общеобразовательная школа №16"</t>
  </si>
  <si>
    <t>Муниципальное бюджетное общеобразовательное учреждение города Новосибирска "Средняя общеобразовательная школа №52"</t>
  </si>
  <si>
    <t>Муниципальное бюджетное общеобразовательное учреждение города Новосибирска "Средняя общеобразовательная школа №75"</t>
  </si>
  <si>
    <t>Муниципальное бюджетное общеобразовательное учреждение города Новосибирска "Средняя общеобразовательная школа №76"</t>
  </si>
  <si>
    <t>Муниципальное бюджетное общеобразовательное учреждение города Новосибирска "Средняя общеобразовательная школа №98"</t>
  </si>
  <si>
    <t>Муниципальное бюджетное общеобразовательное учреждение города Новосибирска "Средняя общеобразовательная школа №155"</t>
  </si>
  <si>
    <t>Муниципальное бюджетное общеобразовательное учреждение города Новосибирска "Средняя общеобразовательная школа №167"</t>
  </si>
  <si>
    <t>Муниципальное бюджетное общеобразовательное учреждение города Новосибирска "Средняя общеобразовательная школа №189"</t>
  </si>
  <si>
    <t>Муниципальное бюджетное общеобразовательное учреждение города Новосибирска "Средняя общеобразовательная школа №195"</t>
  </si>
  <si>
    <t>Муниципальное бюджетное общеобразовательное учреждение города Новосибирска "Средняя общеобразовательная школа №199"</t>
  </si>
  <si>
    <t>Муниципальное бюджетное общеобразовательное учреждение города Новосибирска "Новосибирский городской педагогический лицей имени А.С. Пушкина"</t>
  </si>
  <si>
    <t>Негосударственное образовательное учреждение среднего (полного)  общего образования  "Образовательный комплекс школа-сад ``Наша Школа``</t>
  </si>
  <si>
    <t>Муниципальное бюджетное образовательное учреждение города Новосибирска для детей - сирот и детей, оставшихся без попечения родителей, "Детский дом № 11 "Солнышко"</t>
  </si>
  <si>
    <t>943500-Выпускники прошлых лет</t>
  </si>
  <si>
    <t>Муниципальное бюджетное общеобразовательное учреждение города Новосибирска ``Гимназия №8``</t>
  </si>
  <si>
    <t>Муниципальное бюджетное общеобразовательное учреждение города Новосибирска``Средняя общеобразовательная школа № 117``</t>
  </si>
  <si>
    <t>Муниципальная бюджетная общеобразовательная школа-интернат  города Новосибирска``Технический лицей-интернат № 128"</t>
  </si>
  <si>
    <t>Муниципальное бюджетное общеобразовательное учреждение города Новосибирска "Средняя общеобразовательная школа №140"</t>
  </si>
  <si>
    <t>Муниципальное бюджетное общеобразовательное учреждение города Новосибирска``Средняя общеобразовательная школа №142``</t>
  </si>
  <si>
    <t>Муниципальное бюджетное общеобразовательное учреждение города Новосибирска ``Средняя общеобразовательная школа №144``</t>
  </si>
  <si>
    <t>Муниципальное бюджетное общеобразовательное учреждение города Новосибирска ``Средняя общеобразовательная школа №145``</t>
  </si>
  <si>
    <t>Муниципальное бюджетное общеобразовательное учреждение города Новосибирска средняя общеобразовательная школа №154</t>
  </si>
  <si>
    <t>944500-Выпускники прошлых лет</t>
  </si>
  <si>
    <t>Муниципальное бюджетное общеобразовательное учреждение города Новосибирска "Средняя общеобразовательная  школа № 80"</t>
  </si>
  <si>
    <t>Муниципальное бюджетное общеобразовательное учреждение города Новосибирска "Средняя общеобразовательная  школа № 102"</t>
  </si>
  <si>
    <t>Муниципальное бюджетное общеобразовательное учреждение города Новосибирска "Средняя общеобразовательная  школа № 112"</t>
  </si>
  <si>
    <t>Муниципальное автономное общеобразовательное учреждение города Новосибирска "Средняя общеобразовательная  школа № 163 c углублённым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</si>
  <si>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 "Средняя общеобразовательная  школа № 165"</t>
  </si>
  <si>
    <t>муниципальное бюджетное общеобразовательное учреждение города Новосибирска "Гимназия № 5"</t>
  </si>
  <si>
    <t>Муниципальное бюджетное общеобразовательное учреждение города Новосибирска "Средняя общеобразовательная  школа № 179"</t>
  </si>
  <si>
    <t>Муниципальное бюджетное общеобразовательное учреждение  города Новосибирска "Средняя общеобразовательная  школа № 190"</t>
  </si>
  <si>
    <t>Муниципальное бюджетное вечернее (сменное) общеобразовательное учреждение "Вечерняя сменная общеобразовательная школа № 32"</t>
  </si>
  <si>
    <t>Муниципальное бюджетное вечернее (сменное) общеобразовательное учреждение"Открытая (сменная) общеобразовательная школа № 35"</t>
  </si>
  <si>
    <t>Специализированный учебно-научный центр НГУ</t>
  </si>
  <si>
    <t>Негосударственное общеобразовательное учреждение "Православная Гимназия во имя святителя Игнатия Брянчанинова"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</si>
  <si>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5 VIII вида "Новые надежды""</t>
  </si>
  <si>
    <t>945500 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</si>
  <si>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№12 с углубленным изучением предметов естественно-научного и математического циклов"</t>
  </si>
  <si>
    <t>Муниципальное бюджетное общеобразовательное учреждение города Новосибирска "Средняя общеобразовательная школа № 156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</si>
  <si>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``Перспектива``</t>
  </si>
  <si>
    <t>Муниципальное бюджетное вечернее (сменное) образовательное учреждение города Новосибирска "Вечерняя (сменная) общеобразовательная школа № 17"</t>
  </si>
  <si>
    <t>946500-Выпускники прошлых лет</t>
  </si>
  <si>
    <t>Муниципальное казённое общеобразовательное учреждение- Андреевская средняя общеобразовательная школа</t>
  </si>
  <si>
    <t>Муниципальное  казённое общеобразовательное учреждение Баганская средняя общеобразовательная школа №1</t>
  </si>
  <si>
    <t>Муниципальное казённое общеобразовательное учреждение Баганская средняя общеобразовательная школа №2</t>
  </si>
  <si>
    <t>Муниципальное казённое общеобразовательное учреждение  Вознесенская средняя общеобразовательная школа</t>
  </si>
  <si>
    <t>Муниципальное казённое общеобразовательное учреждение - Казанская средняя общеобразовательная школа</t>
  </si>
  <si>
    <t>Муниципальное  казённое общеобразовательное учреждение- Кузнецовская средняя общеобразовательная школа</t>
  </si>
  <si>
    <t>Муниципальное казённое общеобразовательное учреждение Мироновская средняя общеобразовательная школа</t>
  </si>
  <si>
    <t>Муниципальное  казённое общеобразовательное учреждение Палецкая средняя общеобразовательная школа</t>
  </si>
  <si>
    <t>Муниципальное  казённое общеобразовательное учреждение- Савкинская средняя общеобразовательная школа</t>
  </si>
  <si>
    <t>Муниципальное казённое общеобразовательное учреждение-Теренгульская средняя общеобразовательная школа</t>
  </si>
  <si>
    <t>Муниципальное казённое общеобразовательное учреждение Баганская вечерняя /сменная/ общеобразовательная школа</t>
  </si>
  <si>
    <t>Муниципальное казённое общеобразовательное учреждение Большелуковская основная общеобразовательная школа</t>
  </si>
  <si>
    <t>Муниципальное  казённое общеобразовательное учреждение-Бочанихинская основная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</si>
  <si>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</si>
  <si>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казённое общеобразовательное учреждение -Водинская основная общеобразовательная школа</t>
  </si>
  <si>
    <t>Структурное подразделение Воскресенская основная общеобразовательная школа муниципальногоказённого общеобразовательного учреждения Мироновской средней общеобразовательной школы</t>
  </si>
  <si>
    <t>Структурное подразделение Петрушинская основная общеобразовательная школа муниципального  казённого общеобразовательного учреждения Мироновской средней общеобразовательной школы</t>
  </si>
  <si>
    <t>Структурное подразделение  муниципального казённого общеобразовательного учреждения  Баганской средней общеобразовательной школы № 1 - Тычкинская начальная общеобразовательная школа</t>
  </si>
  <si>
    <t>Структурное подразделение  муниципального казённого общеобразовательного учреждения Палецкой средней общеобразовательной школы  Красноостровская начальная общеобразовательная школа</t>
  </si>
  <si>
    <t>Структурное подразделение  муниципального казённого общеобразовательного образования - Бочанихинской основной общеобразовательной школы - Гнедухинская начальная общеобразовательная школа</t>
  </si>
  <si>
    <t>Муниципальное казенное общеобразовательное учреждение Зюзинская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</si>
  <si>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Кармаклинская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</si>
  <si>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Козловская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</si>
  <si>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Новониколаевская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</si>
  <si>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Новоспасская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</si>
  <si>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Новочановская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</si>
  <si>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Новоярковская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</si>
  <si>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Старощербаковская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</si>
  <si>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Таскаевская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</si>
  <si>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Устьянцевская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</si>
  <si>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</si>
  <si>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</si>
  <si>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</si>
  <si>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</si>
  <si>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47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</si>
  <si>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92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</si>
  <si>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</si>
  <si>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Муниципальное казенное образовательное учреждение кадетская школа-интернат для детей-сирот и детей, оставшихся без попечения родителей, "Кадеты Барабы"</t>
  </si>
  <si>
    <t>Муниципальное казенное общеобразовательное учреждение вечерняя (сменная) общеобразовательная школа Барабинского района Новосибирской области</t>
  </si>
  <si>
    <t>Негосударственное общеобразовательное учреждение "Школа-интернат № 18 среднего (полного) общего образования открытого акционерного общества "Российские железные дороги"</t>
  </si>
  <si>
    <t>МЦК</t>
  </si>
  <si>
    <t>Муниципальное казенное общеобразовательное учреждение Кармышакская начальная общеобразовательная школа-детский сад Барабинского района Новосибирской области</t>
  </si>
  <si>
    <t>Муниципальное казенное общеобразовательное учреждение Беловская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</si>
  <si>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Квашнинская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</si>
  <si>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Казанцевская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</si>
  <si>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Новокурупкаевская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</si>
  <si>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Пензинская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</si>
  <si>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Тополевская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</si>
  <si>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Бадажковская основная общеобразовательная школа Барабинского района Новосибирской области</t>
  </si>
  <si>
    <t>992500-Выпускники прошлых лет</t>
  </si>
  <si>
    <t>Филиал муниципального казенного общеобразовательного учреждения Козловской средней общеобразовательной школы Барабинского района Новосибирской области - Арисовская начальная общеобразовательная школа</t>
  </si>
  <si>
    <t>Филиал муниципального казенного общеобразовательного учреждения Таскаевской средней общеобразовательной школы Барабинского района Новосибирской области - Абакумовская начальная общеобразовательная школа</t>
  </si>
  <si>
    <t>Филиал муниципального казенного общеобразовательного учреждения Бадажковской основной общеобразовательной школы Барабинского района Новосибирской области - Дунаевская начальная общеобразовательная школа</t>
  </si>
  <si>
    <t>Муниципальное  бюджетное образовательное учреждение  средняя общеобразовательная школа №2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</si>
  <si>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№4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</si>
  <si>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№21 г.Болотного Болотнинского  района  Новосибирской  области</t>
  </si>
  <si>
    <t>Муниципальное казенное образовательное учреждение  Боровская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</si>
  <si>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 Варламовская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</si>
  <si>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 Светлополянская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</si>
  <si>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Больше-Черновская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</si>
  <si>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Витебская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</si>
  <si>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Кругликовская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</si>
  <si>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Ново-Эстонская основная общеобразовательная школа Болотнинского района Новосибирской области</t>
  </si>
  <si>
    <t>Муниципальное образовательное учреждение Сибирякская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</si>
  <si>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Турнаевская основная общеобразовательная школа Болотнинского района Новосибирской области</t>
  </si>
  <si>
    <t>Александровская  начальная  общеобразовательная  школа - филиал  Муниципального  образовательного  учреждения  Большереченской  средней  общеобразовательной  школы  Болотнинского  района  Новосибирской  области</t>
  </si>
  <si>
    <t>Правососновская  начальная  школа - филиал  Муниципального казенного  образовательного  учреждения  Корниловской  средней  общеобразовательной  школы  Болотнинского  района  Новосибирской  области</t>
  </si>
  <si>
    <t>Муниципальное казенное образовательное учреждение Вознесенская специальная (коррекционная) школа интернат VIII вида для детей сирот и детей оставшихся без попечения родителей</t>
  </si>
  <si>
    <t>994500-Выпускники прошлых лет</t>
  </si>
  <si>
    <t>муниципальное казенное общеобразовательное учреждение Алексеевская средняя общеобразовательная школа</t>
  </si>
  <si>
    <t>муниципальное казенное общеобразовательное учреждение Берёзовская основная общеобразовательная школа</t>
  </si>
  <si>
    <t>муниципальное  казенное общеобразовательное учреждение Верх-Каргатская средняя общеобразовательная школа</t>
  </si>
  <si>
    <t>муниципальное казенное общеобразовательное учреждение Верхурюмская средняя общеобразовательная школа</t>
  </si>
  <si>
    <t>муниципальное казенное общеобразовательное учреждение Городищенская основная общеобразовательная школа</t>
  </si>
  <si>
    <t>муниципальное казенное общеобразовательное учреждение Здвинская средняя общеобразовательная школа №2</t>
  </si>
  <si>
    <t>муниципальное казенное  общеобразовательное учреждение Лянинская средняя общеобразовательная школа</t>
  </si>
  <si>
    <t>муниципальное казенное общеобразовательное учреждение Новороссийская средняя общеобразовательная школа</t>
  </si>
  <si>
    <t>муниципальное казенное общеобразовательное учреждение Нижнеурюмская основная общеобразовательная школа</t>
  </si>
  <si>
    <t>муниципальное казенное  общеобразовательное учреждение Петраковская средняя общеобразовательная школа</t>
  </si>
  <si>
    <t>муниципальное казенное общеобразовательное учреждение Нижне-Чулымская средняя общеобразовательная школа</t>
  </si>
  <si>
    <t>муниципальное казенное общеобразовательное учреждение Сарыбалыкская средняя общеобразовательная школа</t>
  </si>
  <si>
    <t>муниципальное казенное общеобразовательное учреждение Старогорносталевская средняя общеобразовательная школа</t>
  </si>
  <si>
    <t>муниципальное казенное  общеобразовательное учреждение Цветниковская средняя общеобразовательная школа</t>
  </si>
  <si>
    <t>муниципальное казенное  общеобразовательное учреждение Чулымская средняя общеобразовательная школа</t>
  </si>
  <si>
    <t>муниципальное казенное общеобразовательное учреждение Здвинская вечерняя (сменная) общеобразовательная школа</t>
  </si>
  <si>
    <t>муниципальное казенное общеобразовательное учреждение Барлакульская основная общеобразовательная школа</t>
  </si>
  <si>
    <t>муниципальное казенное общеобразовательное учреждение Маландинская основная общеобразовательная школа</t>
  </si>
  <si>
    <t>муниципальное казенное  общеобразовательное учреждение Михайловская основная общеобразовательная школа</t>
  </si>
  <si>
    <t>996500-Выпускники прошлых лет</t>
  </si>
  <si>
    <t>997500-Выпускники прошлых лет</t>
  </si>
  <si>
    <t>Муниципальное общеобразовательное учреждение открытая(сменная) общеобразовательная школа Карасукского района Новосибирской области</t>
  </si>
  <si>
    <t>Муниципальное общеобразовательное учреждение Астродымская основная общеобразовательная школа Карасукского района</t>
  </si>
  <si>
    <t>998500-Выпускники прошлых лет</t>
  </si>
  <si>
    <t>Муниципальное образовательное учреждение Вечерняя(сменная) общеобразовательная школа</t>
  </si>
  <si>
    <t>Структурное подразделение муниципального образовательного учреждения Озерская средняя общеобразовательная школа - начальные классы в селе Москвинка</t>
  </si>
  <si>
    <t>Муниципальное образовательное учреждение Озёрская основная общеобразовательная школа</t>
  </si>
  <si>
    <t>Отчет муниципального образования</t>
  </si>
  <si>
    <t>по итогам школьного этапа</t>
  </si>
  <si>
    <t>Всероссийской олимпиады школьников</t>
  </si>
  <si>
    <t>код</t>
  </si>
  <si>
    <t>наименование</t>
  </si>
  <si>
    <t>Раздел I</t>
  </si>
  <si>
    <t>Количество</t>
  </si>
  <si>
    <t>в том 
числе:</t>
  </si>
  <si>
    <t>7-8 класс</t>
  </si>
  <si>
    <t>9-11 класс</t>
  </si>
  <si>
    <t>Раздел II</t>
  </si>
  <si>
    <t>Коэффициент</t>
  </si>
  <si>
    <t>Отчет муниципального образования по итогам школьного этапа</t>
  </si>
  <si>
    <t>Статистические данные</t>
  </si>
  <si>
    <t>№ п/п</t>
  </si>
  <si>
    <t>Всего 7-8</t>
  </si>
  <si>
    <t>Всего 9-11</t>
  </si>
  <si>
    <t>Всего</t>
  </si>
  <si>
    <t>Всего обучающихся 7-8</t>
  </si>
  <si>
    <t>Всего обучающихся 9-11</t>
  </si>
  <si>
    <t xml:space="preserve">Отчет муниципального образования по итогам школьного этапа </t>
  </si>
  <si>
    <t>Предмет</t>
  </si>
  <si>
    <t>Заполняемая часть</t>
  </si>
  <si>
    <t>Расчётная часть</t>
  </si>
  <si>
    <t>5 класс</t>
  </si>
  <si>
    <t>6 класс</t>
  </si>
  <si>
    <t>Кол-во участников</t>
  </si>
  <si>
    <t>Призеры</t>
  </si>
  <si>
    <t>Победители</t>
  </si>
  <si>
    <t>Коэф. Уч.</t>
  </si>
  <si>
    <t>Коэф. Попул.</t>
  </si>
  <si>
    <t>Коэф. Усп.</t>
  </si>
  <si>
    <t>Английский язык</t>
  </si>
  <si>
    <t>Астрономия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</si>
  <si>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</si>
  <si>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</si>
  <si>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</si>
  <si>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</si>
  <si>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</si>
  <si>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</si>
  <si>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</si>
  <si>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Русский язык</t>
  </si>
  <si>
    <t>Технология</t>
  </si>
  <si>
    <t>Физическая культура</t>
  </si>
  <si>
    <t>Французский язык</t>
  </si>
  <si>
    <t>Экология</t>
  </si>
  <si>
    <t>Экономика</t>
  </si>
  <si>
    <t>Итого:</t>
  </si>
  <si>
    <t>2 ступень (7-8 класс)</t>
  </si>
  <si>
    <t>7 класс</t>
  </si>
  <si>
    <t>8 класс</t>
  </si>
  <si>
    <t>Среднее значенияе 7-8</t>
  </si>
  <si>
    <t>Биология</t>
  </si>
  <si>
    <t>География</t>
  </si>
  <si>
    <t>Право</t>
  </si>
  <si>
    <t>Физика</t>
  </si>
  <si>
    <t>Химия</t>
  </si>
  <si>
    <t>3 ступень (9-11 класс)</t>
  </si>
  <si>
    <t>9 класс</t>
  </si>
  <si>
    <t>10 класс</t>
  </si>
  <si>
    <t>11 класс</t>
  </si>
  <si>
    <t>Среднее значенияе 9-11</t>
  </si>
  <si>
    <t>Искусство (МХК)</t>
  </si>
  <si>
    <t>3 ступень (9 класс)</t>
  </si>
  <si>
    <t>Код ОУ
(код из базы ЕГЭ)</t>
  </si>
  <si>
    <t>3 ступень (10 класс)</t>
  </si>
  <si>
    <t>3 ступень (11 класс)</t>
  </si>
  <si>
    <t>Форма ШЭ2013-02/3-вспомогательная-11 класс</t>
  </si>
  <si>
    <t>Всего спецкласс</t>
  </si>
  <si>
    <t>Всего 7-8 спецкласс</t>
  </si>
  <si>
    <t>Всего обучающихся 7-8 спецкласс</t>
  </si>
  <si>
    <t>Всего 9-11 спецкласс</t>
  </si>
  <si>
    <t>Всего обучающихся 9-11 спецкласс</t>
  </si>
  <si>
    <t>спецклассы</t>
  </si>
  <si>
    <t>общее кол-во</t>
  </si>
  <si>
    <t>Муниципальное казённое общеобразовательное учреждение Коченевская средняя общеобразовательная школа № 1 имени героя СоветскогоСоюза Аргунова Николая Филипповича</t>
  </si>
  <si>
    <t>Муниципальное казённое общеобразовательное учреждение Коченёвская средняя общеобразовательная школа №2</t>
  </si>
  <si>
    <t>Муниципальное казённое общеобразовательное учреждение Коченевская средняя общеобразовательная школа № 13</t>
  </si>
  <si>
    <t>Муниципальное казённое общеобразовательное учреждение Чикская средняя общеобразовательная школа № 6</t>
  </si>
  <si>
    <t>Муниципальное казённое общеобразовательное учреждение Чикская средняя общеобразовательная школа № 7</t>
  </si>
  <si>
    <t>Муниципальное казённое  общеобразовательное учреждение Новомихайловская средняя общеобразовательная школа</t>
  </si>
  <si>
    <t>Муниципальное казённое общеобразовательное учреждение Катковская средняя общеобразовательная школа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</si>
  <si>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А.Я.Анцупова</t>
  </si>
  <si>
    <t>Муниципальное казённое общеобразовательное учреждение Крутологовская средняя общеобразовательная школа</t>
  </si>
  <si>
    <t>Муниципальное казённое общеобразовательное учреждение Леснополянская средняя общеобразовательная школа</t>
  </si>
  <si>
    <t>Муниципальное казённое общеобразовательное учреждение Поваренская средняя общеобразовательная школа</t>
  </si>
  <si>
    <t>Муниципальное казенное общеобразовательное учреждение Шагаловская средняя общеобразовательная школа</t>
  </si>
  <si>
    <t>Муниципальное казенное общеобразовательное учреждение Кремлевская средняя общеобразовательная школа</t>
  </si>
  <si>
    <t>Муниципальное казенное общеобразовательное учреждение Дупленская средняя общеобразовательная школа</t>
  </si>
  <si>
    <t>Муниципальное казенное общеобразовательное учреждение Целинная средняя общеобразовательная школа</t>
  </si>
  <si>
    <t>Муниципальное казённое общеобразовательное учреждение Овчинниковская средняя общеобразовательная школа</t>
  </si>
  <si>
    <t>Муниципальное казённое общеобразовательное учреждение Речниковская средняя общеобразовательная школа</t>
  </si>
  <si>
    <t>Муниципальное казённое общеобразовательное учреждение Чистопольская средняя общеобразовательная школа</t>
  </si>
  <si>
    <t>Муниципальное казенное  общеобразовательное учреждение Мирнинская основная общеобразовательная школа</t>
  </si>
  <si>
    <t>Муниципальное казенное общеобразовательное учреждение Светловская основная общеобразовательная школа</t>
  </si>
  <si>
    <t>Муниципальное казенное общеобразовательное учреждение Вахрушевская основная общеобразовательная школа</t>
  </si>
  <si>
    <t>Муниципальное казенное общеобразовательное учреждение Белобородовская основная общеобразовательная школа</t>
  </si>
  <si>
    <t>Муниципальное казенное общеобразовательное учреждение Улькинская основная общеобразовательная школа</t>
  </si>
  <si>
    <t>Муниципальное казенное общеобразовательное учреждение Козловская основная общеобразовательная школа</t>
  </si>
  <si>
    <t>муниципальное казённое образовательное учреждение Решетовская средняя общеобразовательная школа  Кочковского района</t>
  </si>
  <si>
    <t>муниципальное казенное образовательное учреждение Кочковская средняя общеобразовательная школа Кочковского района</t>
  </si>
  <si>
    <t>муниципальное казённое образовательное учреждение Быструхинская средняя общеобразовательная школа Кочковского района</t>
  </si>
  <si>
    <t>муниципальное казенное общеобразовательное учреждение Краснозерского района Новосибирской области Аксенихинская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</si>
  <si>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Веселовская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</si>
  <si>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</si>
  <si>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Кайгородская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</si>
  <si>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</si>
  <si>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бюджетное общеобразовательное учреждение Краснозерского района  Новосибирской области Краснозерская средняя общеобразовательная школа №1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</si>
  <si>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№2 имени Ф.И.Анисичкина</t>
  </si>
  <si>
    <t>муниципальное казенное общеобразовательное учреждение Краснозерского района Новосибирской области Коневская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</si>
  <si>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</si>
  <si>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Лотошанская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</si>
  <si>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</si>
  <si>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</si>
  <si>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Новобаганенская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</si>
  <si>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Нижнечеремошинская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</si>
  <si>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</si>
  <si>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муниципальное бюджетное общеобразовательное учреждение Краснозерского района Новосибирской области Орехологовская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</si>
  <si>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</si>
  <si>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</si>
  <si>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</si>
  <si>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</si>
  <si>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</si>
  <si>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</si>
  <si>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Краснозерская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</si>
  <si>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</si>
  <si>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</si>
  <si>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</si>
  <si>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</si>
  <si>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Чернаковская основная общеобразовательная школа</t>
  </si>
  <si>
    <t>Муниципальное  казённое общеобразовательное учреждение  Куйбышевского района «Абрамовская средняя общеобразовательная школа»</t>
  </si>
  <si>
    <t>МКОУ для детей-сирот и детей, оставшихся без попечения родителей Куйбышевского района – Чумаковская специальная (коррекционная) школа-интернат для детей-сирот и детей, оставшихся без попечения родителей, с ограниченными возможностями здоровья, VIII вида</t>
  </si>
  <si>
    <t>Муниципальное бюджетное общеобразовательное учреждение лицей №2  Купинского района</t>
  </si>
  <si>
    <t>Муниципальное казенное образовательное учреждение Купинская специальная (коррекционная) школа-интернат для детей - сирот и детей, оставшихся без попечения родителей, с ограниченными возможностями здоровья Новосибирской области</t>
  </si>
  <si>
    <t>Муниципальное казенное образовательное учреждение Крутихинская основная общеобразовательная  школа</t>
  </si>
  <si>
    <t>Муниципальное казенное образовательное учреждение Кыштовская средняя общеобразовательная школа № 2</t>
  </si>
  <si>
    <t>Муниципальное казенное образовательное учреждение Новомайзасская средняя общеобразовательная школа</t>
  </si>
  <si>
    <t>Филиал  муниципального казенного образовательного учреждения Чернявской средней общеобразовательной школы</t>
  </si>
  <si>
    <t>Филиал муниципального бюджетного образовательного учреждения Кыштовской средней общеобразовательной школы №1</t>
  </si>
  <si>
    <t>Муниципальное бюджетное образовательное учреждение  Берёзовская средняя общеобразовательная школа</t>
  </si>
  <si>
    <t>Муниципальное казенное образовательное учреждение Больше-Изыракская средняя общеобразовательная школа</t>
  </si>
  <si>
    <t>муниципальное казённое образовательное учреждение Мало-Томская средняя общеобразовательная школа</t>
  </si>
  <si>
    <t>Муниципальное казённое образовательное учреждение Мамоновская средняя общеобразовательная школа</t>
  </si>
  <si>
    <t>Муниципальное казенное образовательное учреждение средняя общеобразовательная школа "Мошковский центр образования" Мошковского района</t>
  </si>
  <si>
    <t>Муниципальное казенное образовательное учреждение "Дубровинская средняя общеоброзовательная школа" Мошковского района</t>
  </si>
  <si>
    <t>Муниципальное казенное образовательное учреждение "Сокурская средняя общеобразовательная школа" Мошковского района</t>
  </si>
  <si>
    <t>Муниципальное казённое образовательное учреждение "Широкоярская средняя общеобразовательная школа" Мошковского района</t>
  </si>
  <si>
    <t>Муниципальное казенное образовательное учреждение "Балтинская средняя общеобразовательная школа" Мошковского района</t>
  </si>
  <si>
    <t>Муниципальное казенное образовательное учреждение "Кайлинская средняя общеобразовательная школа" Мошковского района</t>
  </si>
  <si>
    <t>Муниципальное казённое образовательное учреждение "Большевистская средняя общеобразовательная школа" Мошковского района</t>
  </si>
  <si>
    <t>Муниципальное казенное образовательное учреждение "Октябрьская средняя общеобразовательная школа" Мошковского района</t>
  </si>
  <si>
    <t>Муниципальное казённое образовательное учреждение "Барлакская основная общеобразовательная школа" Мошковского района</t>
  </si>
  <si>
    <t>Муниципальное казённое образовательное учреждение "Вороновская основная общеобразовательная школа" Мошковского района</t>
  </si>
  <si>
    <t>Муниципальное казённое образовательное учреждение "Емельяновская основная общеобразовательная школа" Мошковского района</t>
  </si>
  <si>
    <t>Муниципальное казённое образовательное учреждение "Красногорская основная общеобразовательная школа" Мошковского района</t>
  </si>
  <si>
    <t>Муниципальное казённое образовательное учреждение "Мошковская основная общеобразовательная школа" Мошковского района</t>
  </si>
  <si>
    <t>Муниципальное казённое образовательное учреждение "Мошнинская основная общеобразовательная школа" Мошковского района</t>
  </si>
  <si>
    <t>Муниципальное казённое образовательное учреждение "Обская основная общеобразовательная школа" Мошковского района</t>
  </si>
  <si>
    <t>Муниципальное казённое образовательное учреждение "Радужская основная общеобразовательная школа" Мошковского района</t>
  </si>
  <si>
    <t>Муниципальное казённое образовательное учреждение "Томиловская основная общеобразовательная школа" Мошковского района</t>
  </si>
  <si>
    <t>Муниципальное казённое образовательное учреждение "Уч-Балтинская основная общеобразовательная школа" Мошковского района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</si>
  <si>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</si>
  <si>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бюджетное образовательное учреждение Новосибирского района Новосибирской области - Ярковская средняя общеобразовательная школа №3</t>
  </si>
  <si>
    <t>Муниципальное казенное образовательное учреждение Новосибирского района Новосибирской области "Ленинская средняя общеобразовательная школа № 6"</t>
  </si>
  <si>
    <t>Муниципальное бюджетное образовательное учреждение Новосибирского района Новосибирской области - Барышевская средняя общеобразовательная школа №9</t>
  </si>
  <si>
    <t>Муниципальное бюджетное образовательное учреждение Новосибирского района Новосибирской области - средняя общеобразовательная школа № 11 Шиловского гарнизона</t>
  </si>
  <si>
    <t>Муниципальное бюджетное образовательное учреждение Новосибирского района Новосибирской области - Березовская средняя общеобразовательная школа № 12</t>
  </si>
  <si>
    <t>Муниципальное бюджетное образовательное учреждение Новосибирского района Новосибирской области - Верх-Тулинская средняя общеобразовательная школа №14</t>
  </si>
  <si>
    <t>Государственное бюджетное образовательное учреждение Новосибирской области cредняя общеобразовательная школа "Областной центр образования"</t>
  </si>
  <si>
    <t>Муниципальное бюджетное образовательное учреждение Новосибирского района Новосибирской области - средняя общеобразовательная школа №18 ст. Мочище</t>
  </si>
  <si>
    <t>Муниципальное бюджетное образовательное учреждение Новосибирского района Новосибирской области - Раздольненская средняя общеобразовательная школа №19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</si>
  <si>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№22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</si>
  <si>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 23</t>
  </si>
  <si>
    <t>Муниципальное бюджетное образовательное учреждение Новосибирского района Новосибирской области - Марусинская средняя общеобразовательная школа № 24</t>
  </si>
  <si>
    <t>Муниципальное бюджетное образовательное учреждение Новосибирского района Новосибирской области - Кудряшовская средняя общеобразовательная школа №25</t>
  </si>
  <si>
    <t>Муниципальное бюджетное образовательное учреждение Новосибирского района Новосибирской области "Краснояровская средняя общеобразовательная школа №30"</t>
  </si>
  <si>
    <t>Муниципальное казенное образовательное учреждение Новосибирского района Новосибирской области - Сосновская средняя общеобразовательная школа № 32</t>
  </si>
  <si>
    <t>Муниципальное бюджетное образовательное учреждение Новосибирского района Новосибирской области "Каменская средняя общеобразовательная школа №44"</t>
  </si>
  <si>
    <t>Муниципальное бюджетное образовательное учреждение Новосибирского района Новосибирской области "Мочищенская средняя общеобразовательная школа № 45"</t>
  </si>
  <si>
    <t>Муниципальное бюджетное образовательное учреждение Новосибирского района Новосибирской области - Ленинская средняя общеобразовательная школа №47</t>
  </si>
  <si>
    <t>Муниципальное казенное образовательное учреждение Новосибирского района Новосибирской области "Издревинская средняя общеобразовательная школа №58"</t>
  </si>
  <si>
    <t>Муниципальное бюджетное образовательное учреждение Новосибирского района Новосибирской области "Толмачевская средняя общеобразовательная школа №61"</t>
  </si>
  <si>
    <t>Муниципальное бюджетное образовательное учреждение Новосибирского района Новосибирской области - Пашинская средняя общеобразовательная школа №70</t>
  </si>
  <si>
    <t>Муниципальное казенное образовательное учреждение Новосибирского района Новосибирской области - Ново-Шиловская средняя общеобразовательная школа №82</t>
  </si>
  <si>
    <t>Муниципальное бюджетное образовательное учреждение Новосибирского района Новосибирской области - Боровская средняя общеобразовательная школа № 84</t>
  </si>
  <si>
    <t>Муниципальное бюджетное образовательное учреждение Новосибирского района Новосибирской области - Плотниковская средняя общеобразовательная школа №111</t>
  </si>
  <si>
    <t>Муниципальное бюджетное образовательное учреждение Новосибирского района Новосибирской области - Железнодорожная средняя общеобразовательная школа №121</t>
  </si>
  <si>
    <t>Муниципальное бюджетное образовательное учреждение Новосибирского района Новосибирской области "Мичуринская средняя общеобразовательная школа № 123"</t>
  </si>
  <si>
    <t>Муниципальное казенное образовательное учреждение Новосибирского района Новосибирской области - Алексеевская  основная общеобразовательная школа №4</t>
  </si>
  <si>
    <t>Муниципальное бюджетное образовательное учреждение Новосибирского района Новосибирской области "Красноглинная основная общеобразовательная школа №7"</t>
  </si>
  <si>
    <t>Муниципальное казенное образовательное учреждение Новосибирского района Новосибирской области "Быковская основная общеобразовательная школа №10"</t>
  </si>
  <si>
    <t>Муниципальное казенное образовательное учреждение Новосибирского района Новосибирской области "Основная общеобразовательная школа №16 пос. им. Крупской"</t>
  </si>
  <si>
    <t>Муниципальное казенное образовательное  учреждение Новосибирского района Новосибирской области "Гусинобродская основная общеобразовательная  школа №18"</t>
  </si>
  <si>
    <t>Муниципальное казенное образовательное учреждение Новосибирского района Новосибирской области "Основная общеобразовательная школа №29 п. Советский"</t>
  </si>
  <si>
    <t>Муниципальное казенное образовательное учреждение Новосибирского района Новосибирской области - Кубовинская основная общеобразовательная школа №31</t>
  </si>
  <si>
    <t>Муниципальное казенное образовательное учреждение Новосибирского района Новосибирской области - основная общеобразовательная школа №33 п.Степной</t>
  </si>
  <si>
    <t>Муниципальное казенное образовательное учреждение Новосибирского раона Новосибирской области - Жеребцовская основная общеобразовательная школа №39</t>
  </si>
  <si>
    <t>Муниципальное казенное образовательное учреждение Новосибирского района Новосибирской области "Красномайская основная общеобразовательная школа №49"</t>
  </si>
  <si>
    <t>Муниципальное казенное образовательное учреждение Новосибирского района Новосибирской области "Приобская основная общеобразовательная школа №53"</t>
  </si>
  <si>
    <t>Муниципальное бюджетное образовательное учреждение Новосибирского района Новосибирской области "Новолуговская основная общеобразовательная школа №57"</t>
  </si>
  <si>
    <t>Муниципальное казенное образовательное учреждение Новосибирского района Новосибирской области "Сенчанская основная общеобразовательная школа №76"</t>
  </si>
  <si>
    <t>Муниципальное казенное образовательное учреждение Новосибирского района Новосибирской области - Береговская основная общеобразовательная школа №90</t>
  </si>
  <si>
    <t>Муниципальное бюджетное образовательное учреждение  Новосибирского района Новосибирской области - основная общеобразовательная школа № 161 ст.Издревая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</si>
  <si>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№1 имени героя Советского Союза А.Д. Гаранина</t>
  </si>
  <si>
    <t>муниципальное казенное общеобразовательное учреждение  Ордынского района Новосибирской области - Ордынская средняя общеобразовательная школа № 2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</si>
  <si>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 3</t>
  </si>
  <si>
    <t>муниципальное казенное общеобразовательное учреждение  Ордынского района Новосибирской области - Берёзовская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</si>
  <si>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Верх-Алеусская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</si>
  <si>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Верх-Ирменская средняя общеобразовательная школа имени Героя Советского Союза А.И.Демакова</t>
  </si>
  <si>
    <t>муниципальное казенное общеобразовательное учреждение  Ордынского района Новосибирской области - Верх-Чикская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</si>
  <si>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Кирзинская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</si>
  <si>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Козихинская средняя общеобразовательная школа</t>
  </si>
  <si>
    <t>муниципальное казеное общеобразовательное учреждение  Ордынского района Новосибирской области - Красноярская  средняя общеобразовательная школа имени Героя Советского Союза Г.М.Ивлева</t>
  </si>
  <si>
    <t>муниципальное казенное общеобразовательное учреждение 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</si>
  <si>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Новопичуговская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</si>
  <si>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Новошарапская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</si>
  <si>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</si>
  <si>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Пролетарская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</si>
  <si>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</si>
  <si>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Спиринская основная общеобразовательная школа</t>
  </si>
  <si>
    <t>муниципальное казенное общеобразовательное учреждение  Ордынского района Новосибирской области - Усть-Луковская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</si>
  <si>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 Устюжанинская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</si>
  <si>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Филипповская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</si>
  <si>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Чингисская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</si>
  <si>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Чернаковская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</si>
  <si>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Шайдуровская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</si>
  <si>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Новокузьминская основная общеобразовательная школа</t>
  </si>
  <si>
    <t>муниципальное казенное общеобразовательное учреждение Ордынского района Новосибирской области - Малоирменская основная общеобразовательная школа имени Героя Советского Союза П.Н.Шилова</t>
  </si>
  <si>
    <t>Муниципальное казенное оздоровительное образовательное учреждение Ордынского района Новосибирской области санаторного типа для детей, нуждающихся в длительном лечении - Ордынская санаторная школа-интернат</t>
  </si>
  <si>
    <t>Муниципальное казенное специальное (коррекционное) образовательное учреждение Ордынского района Новосибирской области для обучающихся, воспитанников с ограниченными возможностями здоровья- Верх-Ирменская специальная (коррекционная) общеобразовательная шко</t>
  </si>
  <si>
    <t>Муниципальное казённое образовательное учреждение Сузунского района"Малышевская средняя общеобразовательная школа``</t>
  </si>
  <si>
    <t>Муниципальное казённое образовательное учреждение Сузунского района " Сузунская общеобразовательная школа-интернат для обучающихся воспитанников с ограниченными возможностями здоровья"</t>
  </si>
  <si>
    <t>муниципальное бюджетное общеобразовательное учреждение Зубовская средняя общеобразовательная школа Татарского района</t>
  </si>
  <si>
    <t>Муниципальное бюджетное общеобразовательное учреждение Казаткульская средняя общеобразовательная школа Татарского района</t>
  </si>
  <si>
    <t>Муниципальное бюджетное общеобразовательное учреждение Казачемысская средняя общеобразовательная школа</t>
  </si>
  <si>
    <t>Муниципальное бюджетное общеобразовательное учреждение Козловская средняя общеобразовательная школа</t>
  </si>
  <si>
    <t>Муниципальное бюджетное общеобразовательное учреждение Константиновская средняя общеобразовательная школа</t>
  </si>
  <si>
    <t>Муниципальное бюджетное общеобразовательное учреждение Киевская средняя общеобразовательная школа</t>
  </si>
  <si>
    <t>Муниципальное бюджетное  общеобразовательное учреждение Красноярская средняя общеобразовательная школа</t>
  </si>
  <si>
    <t>Муниципальное бюджетное общеобразовательное учреждение Кочневская средняя общеобразовательная школа Татарского района</t>
  </si>
  <si>
    <t>Муниципальное бюджетное общеобразовательное учреждение Лопатинская средняя общеобразовательная школа Татарского района</t>
  </si>
  <si>
    <t>Муниципальное бюджетное общеобразовательное учреждение Неудачинская средняя общеобразовательная школа Татарского района</t>
  </si>
  <si>
    <t>Муниципальное бюджетное общеобразовательное учреждение Николаевская средняя общеобразовательная школа</t>
  </si>
  <si>
    <t>Муниципальное бюджетное общеобразовательное учреждение Никулинская средняя общеобразовательная школа</t>
  </si>
  <si>
    <t>Муниципальное бюджетное общеобразовательное учреждение Новотроицкая средняя общеобразовательная школа</t>
  </si>
  <si>
    <t>Муниципальное бюджетное общеобразовательное учреждение Новопокровская средняя общеобразовательная школа</t>
  </si>
  <si>
    <t>муниципальное бюджетное  общеобразовательное учреждение Новомихайловская средняя общеобразовательная школа</t>
  </si>
  <si>
    <t>муниципальное бюджетное общеобразовательное учреждение Орловская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</si>
  <si>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</si>
  <si>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муниципальное бюджетное общеобразовательное учреждение Первомихайловская средняя общеобразовательная школа</t>
  </si>
  <si>
    <t>Муниципальное бюджетное общеобразовательное учреждение Северотатарская средняя общеобразовательная школа</t>
  </si>
  <si>
    <t>муниципальное бюджетное общеобразовательное учреждение Увальская средняя общеобразовательная школа</t>
  </si>
  <si>
    <t>Муниципальное бюджетное общеобразовательное учреждение Ускюльская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</si>
  <si>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</si>
  <si>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бютжетное  общеобразовательное учреждение Татарская вечерняя(сменная) общеобразовательная школа</t>
  </si>
  <si>
    <t>муниципальное бюджетное общеобразовательное учреждение средняя общеобразовательная школа №2 г. Татарска</t>
  </si>
  <si>
    <t>муниципальное бюджетное общеобразовательное учреждение средняя общеобразовательная школа №3 г. Татарска</t>
  </si>
  <si>
    <t>Муниципальное бюджетное общеобразовательное учреждение средняя общеобразовательная школа №4 г. Татарска</t>
  </si>
  <si>
    <t>муниципальное бюджетное общеобразовательное учреждение средняя общеобразовательная школа №5 г. Татарска</t>
  </si>
  <si>
    <t>Муниципальное бюджетное  общеобразовательное учреждение средняя общеобразовательная школа №9 г.Татарска</t>
  </si>
  <si>
    <t>муниципальное бюджетное общеобразовательное учреждение средняя общеобразовательная школа №10 г. Татарска</t>
  </si>
  <si>
    <t>Муниципальное бюджетное общеобразовательное учреждение школа - интернат основного общего образования г. Татарска</t>
  </si>
  <si>
    <t>Филиал муниципального бюджетного общеобразовательного учреждения Дмитриевской средней общеобразовательной школы Степановская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</si>
  <si>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Евгеньевская начальная общеобразовательная школа</t>
  </si>
  <si>
    <t>Филиал муниципального бюджетного общеобразовательного учреждения Киевской средней общеобразовательной школы Богдановская начальная общеобразовательная школа</t>
  </si>
  <si>
    <t>Филиал муниципального бюджетного общеобразовательного учреждения Северотатарской средней общеобразовательной школы Чернышевская начальная общеобразовательная школа</t>
  </si>
  <si>
    <t>Филиал муниципального бюджетного общеобразовательного учреждения Орловской средней общеобразовательной школы Воловская начальная общеобразовательная школа</t>
  </si>
  <si>
    <t>Филиал муниципального бюджетного общеобразовательного учреждения Константиновской средней общеобразовательной школы Городенская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</si>
  <si>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Зеленогривенская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</si>
  <si>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</si>
  <si>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Чинявинская начальная общеобразовательная школа</t>
  </si>
  <si>
    <t>Филиал муниципального бюджетного общеобразовательного учреждения Кочнёвской средней общеобразовательной школы Кабанская начальная общеобразовательная школа</t>
  </si>
  <si>
    <t>Филиал муниципального бюджетного общеобразовательного учреждения Красноярской средней общеобразовательной школы Камбарская начальная общеобразовательная школа</t>
  </si>
  <si>
    <t>Филиал муниципального бюджетного общеобразовательного учреждения Первомайской средней общеобразовательной школы Платоновская начальная общеобразовательная школа</t>
  </si>
  <si>
    <t>Филиал муниципального бюджетного образовательного учреждения  Козловской средней общеобразовательной школы Малоермаковскаяначальная общеобразовательная школа</t>
  </si>
  <si>
    <t>Филиал муниципального бюджетного общеобразовательного учреждения Козловской средней общеобразовательной школы Розентальская начальная общеобразовательная школа</t>
  </si>
  <si>
    <t>Филиал муниципального бюджетного общеобразовательного учреждения Николаевской средней общеобразовательной школы Малостаринская начальная общеобразовательная школа</t>
  </si>
  <si>
    <t>Филиал муниципального бюджетного общеобразовательного учреждения Казаткульской средней общеобразовательной школы Новоалександровская начальная общеобразовательная школа</t>
  </si>
  <si>
    <t>Филиал муниципального бюджетного общеобразовательного учреждения Никулинской средней общеобразовательной школы Первоновотроицкая начальная общеобразовательная школа</t>
  </si>
  <si>
    <t>Филиал муниципального бюджетного общеобразовательного учреждения Первомихайловской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</si>
  <si>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Лопатинской средней общеобразовательной школы Тайлаковская начальная общеобразовательная школа</t>
  </si>
  <si>
    <t>Филиал муниципального бюджетного общеобразовательного учреждения Новотроицкой средней общеобразовательной школы Чанысаканская начальная общеобразовательная школа</t>
  </si>
  <si>
    <t>Филиал муниципального бюджетного общеобразовательного учреждения Новопокровской средней общеобразовательной школы Ивановская начальная общеобразовательная школа</t>
  </si>
  <si>
    <t>Филиал муниципального бюджетного общеобразовательного учреждения средней общеобразовательной школы №4 г. Татарска начальная общеобразовательная школа</t>
  </si>
  <si>
    <t>Муниципальное казённое образовательное учреждение Тогучинского района Тогучинская вечерняя (сменная) общеобразовательная школа № 2</t>
  </si>
  <si>
    <t>Муниципальное казённое образовательное учреждение Тогучинского района  Новоабышевская основная общеобразовательная школа</t>
  </si>
  <si>
    <t>Муниципальное  казённое образовательное учреждение Тогучинского района для детей дошкольного и младшего школьного возраста Курундусская начальная общеобразовательная школа - детский сад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</si>
  <si>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Тогучинского района Тогучинская специальная (коррекционная) общеобразовательная школа 8 вида</t>
  </si>
  <si>
    <t>Муниципальное казённое  образовательное учреждение для детей сирот и детей, оставшихся без попечения родителей Тогучинского района Тогучинский детский дом № 2</t>
  </si>
  <si>
    <t>муниципальное казенное образовательное учреждение «Александроневская средняя общеобразовательная школа» Убинского района Новосибирской области</t>
  </si>
  <si>
    <t>муниципальное казенное образовательное учреждение «Ермолаевская средняя общеобразовательная школа» Убинского района Новосибирской области</t>
  </si>
  <si>
    <t>муниципальное казенное образовательное учреждение «Владимировская средняя общеобразовательная школа» Убинского района Новосибирской области</t>
  </si>
  <si>
    <t>муниципальное казённое образовательное учреждение «Кундранская средняя общеобразовательная школа» Убинского района Новосибирской области</t>
  </si>
  <si>
    <t>муниципальное казенное образовательное учреждение «Круглоозерная средняя общеобразовательная школа» Убинского района Новосибирской области</t>
  </si>
  <si>
    <t>муниципальное казенное образовательное учреждение «Кожурлинская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</si>
  <si>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филиал Новодубровская основная общеобразовательная школа Убинского района Новосибирской области</t>
  </si>
  <si>
    <t>муниципальное казенное образовательное учреждение «Новоселовская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</si>
  <si>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«Орловская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</si>
  <si>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Убинского района Новосибирской области</t>
  </si>
  <si>
    <t>муниципальное казенное образовательное учреждение «Раисинская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</si>
  <si>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1»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</si>
  <si>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2» Убинского района Новосибирской области</t>
  </si>
  <si>
    <t>муниципальное казенное образовательное учреждение «Черномысенская средняя общеобразовательная школа» Убинского района Новосибирской области</t>
  </si>
  <si>
    <t>муниципальное казенное образовательное учреждение «Борисоглебская средняя общеобразовательная школа» Убинского района Новосибирской области</t>
  </si>
  <si>
    <t>муниципальное казенное образовательное учреждение «Новогандичевская средняя общеобразовательная школа» Убинского района Новосибирской области</t>
  </si>
  <si>
    <t>муниципальное казенное образовательное учреждение «Крещенская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</si>
  <si>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вечерняя(сменна) общеобразовательная школа» Убинского района Новосибирской области</t>
  </si>
  <si>
    <t>муниципальное казенное образовательное учреждение "Раисинская средняя общеобразовательная школа" филиал "Асенкритовская основная общеобразовательная школа" Убинского района Новосибирской области</t>
  </si>
  <si>
    <t>Херсонская начальная общеобразовательная школа филиал МКОУ "Раисинская средняя школа"</t>
  </si>
  <si>
    <t>Николаевская начальная общеобразовательная школа филиал МКОУ "Кожурлинская средняя школа"</t>
  </si>
  <si>
    <t>Новокарапузовская начальная общеобразовательная школа филиал МКОУ "Кожурлинская средняя школа"</t>
  </si>
  <si>
    <t>Белозёрная начальная общеобразовательная школа филиал МКОУ "Александроневская средняя школа"</t>
  </si>
  <si>
    <t>Клубничная начальная общеобразовательная школа филиал МКОУ "Новосёловская средняя школа"</t>
  </si>
  <si>
    <t>Муниципальное бюджетное  образовательное учреждение Кушаговская средняя общеобразовательная школа</t>
  </si>
  <si>
    <t>Муниципальное бюджетное образовательное учреждение Камышевская средняя общеобразовательная школа</t>
  </si>
  <si>
    <t>Муниципальное бюджетное образовательное учреждение Богословская основная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</si>
  <si>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 Мартыновская начальная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</si>
  <si>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Воробьевская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</si>
  <si>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Дубровинская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</si>
  <si>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 - Зеленорощинская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</si>
  <si>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-  Таркская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</si>
  <si>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Красно-Никольская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</si>
  <si>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Майская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</si>
  <si>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Ново-Александровская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</si>
  <si>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Мирнинская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</si>
  <si>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Янабинская начальная общеобразовательная школа</t>
  </si>
  <si>
    <t>филиал Муниципального бюджетного образовательного учреждения Щербаковской средней общеобразовательной школы  - Михайловская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</si>
  <si>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Мурашовская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</si>
  <si>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Озернинская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</si>
  <si>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 Николо-Гавриловская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</si>
  <si>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 Покровская начальная общеобразовательная школа</t>
  </si>
  <si>
    <t>Муниципальное бюджетное образовательное учреждение Землянозаимская средняя общеобразовательная школа Чановского района Новосибирской области</t>
  </si>
  <si>
    <t>Муниципальное бюджетное образовательное учреждение Оравская средняя общеобразовательная школа Чановского района Новосибирской области</t>
  </si>
  <si>
    <t>Муниципальное бюджетное образовательное учреждение Осинцевская средняя общеобразовательная школа Новосибирской области Чановского района</t>
  </si>
  <si>
    <t>Муниципальное бюджетное образовательное учреждение Тебисская средняя общеобразовательная школа имени 75-летия Новосибирской области</t>
  </si>
  <si>
    <t>Муниципальное бюджетное образовательное учреждение Чановская средняя общеобразовательная школа № 1 Чановского района Новосибирской области</t>
  </si>
  <si>
    <t>Муниципальное бюджетное образовательное учреждение Щегловская средняя общеобразовательная школа им. Н.А. Макаша Чановского района Новосибирской области</t>
  </si>
  <si>
    <t>Структурное подразделение муниципального бюджетного образовательного учреждения Озеро-Карачинская средняя общеобразовательная школа</t>
  </si>
  <si>
    <t>Структурное подразделение муниципального бюджетного образовательного учреждения Чановская средняя общеобразовательная школа № 2</t>
  </si>
  <si>
    <t>Структурное подразделение Васильевская основная общеобразовательная школа муниципального бюджетного образовательного учреждения Щегловской средней общеобразовательной школы</t>
  </si>
  <si>
    <t>Структурное подразделение муниципального бюджетного образовательного учреждения Отреченская средняя общеобразовательная школа</t>
  </si>
  <si>
    <t>Структурное подразделение муниципального бюджетного образовательного учреждения Погорельская средняя общеобразовательная школа</t>
  </si>
  <si>
    <t>Муниципальное казённое общеобразовательное учреждение Бочкаревская основная общеобразовательная школа</t>
  </si>
  <si>
    <t>Муниципальное казённое образовательное учреждение Зимовская основная общеобразовательная школа</t>
  </si>
  <si>
    <t>Муниципальное казённое обшеобразовательное учреждение- Черепановская специальная (коррекционная) школа-интернат для обучающихся, воспитанников с ограниченными возможностями здоровья</t>
  </si>
  <si>
    <t>Муниципальное казенное образовательное учреждение "Троицкая средняя общеобразовательная школа"</t>
  </si>
  <si>
    <t>Муниципальное казенное образовательное учреждение "Чистоозерная открытая (сменная) общеобразовательная школа"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</si>
  <si>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</si>
  <si>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казённое общеобразовательное учреждение  Большеникольская средняя общеобразовательная школа Чулымского района</t>
  </si>
  <si>
    <t>Муниципальное казённое общеобразовательное учреждение Кабинетная средняя общеобразовательная школа Чулымского района</t>
  </si>
  <si>
    <t>муниципальное казённое общеобразовательное учреждение Михайловская  средняя общеобразовательная школа Чулымского района</t>
  </si>
  <si>
    <t>Муниципальное бюджетное общеобразовательное учреждение "Средняя общеобразовательная школа № 3 "Пеликан"</t>
  </si>
  <si>
    <t>Муниципальное автономное  общеобразовательное учреждение - средняя общеобразовательная школа № 4</t>
  </si>
  <si>
    <t>Муниципальное автономное общеобразовательное учреждение "Лицей № 6"</t>
  </si>
  <si>
    <t>Муниципальное бюджетное общеобразовательное учреждение "Вечерняя (сменная) общеобразовательная школа"</t>
  </si>
  <si>
    <t>Негосударственное образовательное учреждение среднего (полного) общего образования школа "Экология и диалектика"</t>
  </si>
  <si>
    <t>Муниципальное бюджетное образовательное учреждение для детей, нуждающихся в психолого – педагогической и медико – социальной помощи - Центр психолого – медико – социального сопровождения «ДАРС»</t>
  </si>
  <si>
    <t>муниципальное бюджетное общеобразовательное учреждение - средняя общеобразовательная школа № 1 с углубленным изучением отдельных предметов города Искитима Новосибирской области</t>
  </si>
  <si>
    <t>Муниципальное казенное образовательное учреждение – специальная (коррекционная)    общеобразовательная школа № 7 VIII вида города Искитима Новосибирской области</t>
  </si>
  <si>
    <t>Муниципальное бюджетное общеобразовательное учреждение "Средняя общеобразовательная школа №2" г.Оби Новосибирской области</t>
  </si>
  <si>
    <t>Муниципальное бюджетное образовательное учреждение Толмачевская средняя общеобразовательная школа №60  г.Обь Новосибирской области</t>
  </si>
  <si>
    <t>Муниципальное бюджетное образовательное учреждение "Обская начальная общеобразовательная школа № 1"</t>
  </si>
  <si>
    <t>Муниципальное автономное общеобразовательное учреждение города Новосибирска гимназия №15 "Содружество"</t>
  </si>
  <si>
    <t>Муниципальное бюджетное общеобразовательное учреждение города Новосибирска "Вечерняя (сменная) школа № 15"</t>
  </si>
  <si>
    <t>Муниципальное казенное образовательное учреждение для детей лставшихся без попечения родителей, города Новосибирска "специальный (коррекционный детский дом для сирот и дите, оставшихся без попечения родителей с ограниченными возможностями здоровья № 9</t>
  </si>
  <si>
    <t>Муниципальное казенное общеобразовательное учреждение  города Новосибирска Прогимназия  "Зимородок"</t>
  </si>
  <si>
    <t>Муниципальное казенное общеобразовательное учреждение для детейдошкольного и младшего школьного возраста  города Новосибирска "Прогимназия № 2"</t>
  </si>
  <si>
    <t>Муниципальное казенное специальное (коррекционное) образовательное учреждение для обучающихся с отклонениями в развитии города Новосибирска `Специальная (коррекционная) начальная школа-детский сад № 401 IV вида</t>
  </si>
  <si>
    <t>Муниципальное казенное специальное (коррекционная) общеобразовательное учреждение для обучающихся, воспитанников с ограниченными возможностями здоровья  специальное (коррекционная) образовательная школа г.Новосибирска школа № 53 VIII вида</t>
  </si>
  <si>
    <t>"Негосударственное образовательное учреждение - средняя общеобразовательная школа "Экселенс-С"</t>
  </si>
  <si>
    <t>Музыкальный колледж федерального государственного бюджетного образовательного учреждения высшего профессионального образования "Новосибирская государственная консерватория (академия) имени М.И.Глинки"</t>
  </si>
  <si>
    <t>Муниципальное казенное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 (коррекционная) общеобразовательная школа-интернат № 37 I, II вида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</si>
  <si>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 №209 VIII вида"</t>
  </si>
  <si>
    <t>Государственное автономное образовательное учреждение Новосибирской области  "Общеобразовательная школа-интернат с углубленным изучением предметов спортивного профиля"</t>
  </si>
  <si>
    <t>Муниципальное казенное общеобразовательное учреждение "Вечерняя (сменная) общеобразовательная школа № 7"</t>
  </si>
  <si>
    <t>Муниципальное бюджетное образовательное учереждение города Новосибирска "Средняя общеобразовательная школа № 105 имени Героя России Ивана Шелохвостова"</t>
  </si>
  <si>
    <t>Муниципальное бюджетное общеобразовательное учреждение "Средняя общеобразовательная школа № 83"</t>
  </si>
  <si>
    <t>Муниципальное автономное общеобразовательное учреждение города Новосибирска"Средняя общеобразоваетельная школа № 211"</t>
  </si>
  <si>
    <t>муниципальное бюджетное общеобразовательное учреждение города Новосибирска ``Средняя общеобразовательная школа № 47 имени Михина Михаила Филипповича"</t>
  </si>
  <si>
    <t>Муниципальное бюджетное общеобразовательное учреждение  города Новосибирска ``Вечерняя (сменная) школа № 24``</t>
  </si>
  <si>
    <t>Государственное бюджетное образовательное учреждение Новосибирской области кадетская школа-интернат - "Сибирский авиационный корпус им. А.И. Покрышкина"</t>
  </si>
  <si>
    <t>Муниципальное бюджетное общеобразовательное учреждение города Новосибирска "Средняя общеобразовательная школа № 72"</t>
  </si>
  <si>
    <t>муниципальное бюджетное общеобразовательное учреждение города Новосибирска ``Основная общеобразовательная школа № 89``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</si>
  <si>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школа- интернат № 39 III- IV  вида»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</si>
  <si>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№46"</t>
  </si>
  <si>
    <t>Негосударственное общеобразовательное учереждение "Православная Гимназия во имя Святого равноапостольного князя Владимира"</t>
  </si>
  <si>
    <t>Муниципальное казенное образовательное учреждение для детей-сирот и детей, оставшихся без попечения родителей, города Новосибирска – «Специальный (коррекционный)  детский дом №6 для детей-сирот и детей, оставшихся без попечения родителей, с ограниченными</t>
  </si>
  <si>
    <t>Муниципальное казенное образовательное учреждение для детей – сирот и детей, оставшихся без попечения родителей города Новосибирска «Детский дом 13»</t>
  </si>
  <si>
    <t>Муниципальное казенное образовательное учреждение для детей-сирот и детей, оставшихся без попечения родителей, города Новосибирска "Детский дом № 7"</t>
  </si>
  <si>
    <t>муниципальное бюджетное общеобразовательное учреждение города Новосибирска "Средняя общеобразовательная школа № 19"</t>
  </si>
  <si>
    <t>муниципальное бюджетное общеобразовательное учреждение города  Новосибирска "Средняя общеобразовательная школа № 97"</t>
  </si>
  <si>
    <t>муниципальное бюджетное общеобразовательное учреждение города Новосибирска "Средняя общеобразовательная школа № 194"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</si>
  <si>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8"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</si>
  <si>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9"</t>
  </si>
  <si>
    <t>федеральное казённое общеобразовательное учреждение "Вечерняя (сменная) общеобразовательная школа Главного управления Федеральной службы исполнения наказаний по Новосибирской области"</t>
  </si>
  <si>
    <t>Муниципальное казённое  общеобразовательное учреждение города Новосибирска "Основная общеобразовательная школа № 115"</t>
  </si>
  <si>
    <t>Муниципальное казённое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 VIII вида"</t>
  </si>
  <si>
    <t>Муниципальное бюджетное общеобразовательное  учреждение города Новосибирска ``Средняя общеобразовательная школа №147``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</si>
  <si>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36"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</si>
  <si>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Новосибирска"Специальная (коррекционная) общеобразовательная школа № 148 VIII вида"</t>
  </si>
  <si>
    <t>Муниципальное бюджетное общеобразовательное учреждение города Новосибирска "Средняя общеобразовательная  школа № 61 имени Н.М. Иванова"</t>
  </si>
  <si>
    <t>Муниципальное бюджетное общеобразовательное учреждение   города  Новосибирска  "Средняя общеобразовательная  школа № 121   "Академическая""</t>
  </si>
  <si>
    <t>Негосударственное общеобразовательное учреждение среднего (полного) общего образования школа "Юнион"</t>
  </si>
  <si>
    <t>Муниципальное бюджетное общеобразовательное учреждение города Новосибирска "Средняя общеобразовательная школа № 29 с углубленным изучением истории и обществознания``</t>
  </si>
  <si>
    <t>Муниципальное казенное оздоровительное образовательное учреждение санаторного типа для детей, нуждающихся в длительном лечении, города Новосибирска «Санаторный детский дом для детей-сирот и детей, оставшихся без попечения родителей №15 «Надежда»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</si>
  <si>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начальная школа - детский сад № 60 VI, VIII вида «Сибирски</t>
  </si>
  <si>
    <t>Муниципальное казённое общеобразовательное учреждение Лепокуровская средняя общеобразовательная школа</t>
  </si>
  <si>
    <t>Структурное подразделение муниципального казённого общеобразовательного учреждения- Казанской средней общеобразовательной школы  Соловьёвская начальная общеобразовательная школа</t>
  </si>
  <si>
    <t>Муниципальное казенное общеобразовательное учреждение Бакмасихинская средняя общеобразовательная школа Барабинского района Новосибирской области</t>
  </si>
  <si>
    <t>Филиал Муниципального  казенного общеобразовательного учреждения Новосспаской средней общеобразовательной школы  Барабинского района Новосибирской области Юнопионерская основная  общеобразовательная школа</t>
  </si>
  <si>
    <t>Филиал Муниципального казенного общеобразовательного учреждения Старощербаковской средней общеобразовательной школы Барабинского района Новосибирской области - Ульяновская основная общеобразовательная школа</t>
  </si>
  <si>
    <t>Филиал Муниципального казенного общеобразовательного учреждения Новониколаевской средней общеобразовательной школы Барабинского района Новосибирской области - Богатихинская основная общеобразовательная школа</t>
  </si>
  <si>
    <t>Муниципальное казенное общеобразовательное учреждение Кожевниковская начальная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</si>
  <si>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Сизевская основная общеобразовательная школа</t>
  </si>
  <si>
    <t>Филиал Муниципального казенного общеобразовательного учреждения Бакмасихинской средней общеобразовательной школы Барабинского района Новосибирской области - Старокарапузская основная общеобразовательная школа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</si>
  <si>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Усть-Тандовская основная общеобразовательная школа</t>
  </si>
  <si>
    <t>Муниципальное казенное образовательное учреждение школа- интернат среднего (полного) общего образования № 16  г.Болотного Болотнинского района Новосибирской области</t>
  </si>
  <si>
    <t>Муниципальное казённое образовательное учреждение вечерняя (сменная) общеобразовательная школа Болотнинского района Новосибирской области</t>
  </si>
  <si>
    <t>Муниципальное казённое образовательное учреждение  Ачинская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</si>
  <si>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Байкальская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</si>
  <si>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Баратаевская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</si>
  <si>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Большереченская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</si>
  <si>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Дивинская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</si>
  <si>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Егоровская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</si>
  <si>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Зудовская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</si>
  <si>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Карасевская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</si>
  <si>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Кривояшинская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</si>
  <si>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Кунчурукская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</si>
  <si>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Новобибеевская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</si>
  <si>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</si>
  <si>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Таганаевская средняя общеобразовательная школа Болотнинского района Новосибирской области</t>
  </si>
  <si>
    <t>Муниципальное казенное  общеобразовательное учреждение Венгеровская средняя общеобразовательная школа №1.</t>
  </si>
  <si>
    <t>Муниципальное казенное общеобразовательное учреждение Венгеровская средняя общеобразовательная школа №2</t>
  </si>
  <si>
    <t>Муниципальное казенное общеобразовательное учреждение  Вознесенская средняя общеобразовательная школа</t>
  </si>
  <si>
    <t>Муниципальное казенное общеобразовательное учреждение Воробьевская средняя общеобразовательная школа</t>
  </si>
  <si>
    <t>Муниципальное казенное общеобразовательное учреждение  Меньшиковская средняя общеобразовательная школа</t>
  </si>
  <si>
    <t>Муниципальное казенное общеобразовательное учреждение  1-Петропавловская средняя общеобразовательная школа</t>
  </si>
  <si>
    <t>Муниципальное казенное общеобразовательное учреждение  2-Петропавловская средняя общеобразовательная школа</t>
  </si>
  <si>
    <t>Муниципальное казенное общеобразовательное учреждение  1-Сибирцевская средняя общеобразовательная школа</t>
  </si>
  <si>
    <t>муниципальное казенное общеобразовательное учреждение 2-Сибирцевская  средняя общеобразовательная школа</t>
  </si>
  <si>
    <t>Муниципальное казенное общеобразовательное учреждение  Тартасская средняя общеобразовательная школа</t>
  </si>
  <si>
    <t>Муниципальное казенное  общеобразовательное учреждение  Туруновская средняя общеобразовательная школа</t>
  </si>
  <si>
    <t>Муниципальное казенное общеобразовательное учреждение Усть - Ламенская основная общеобразовательная школа</t>
  </si>
  <si>
    <t>Муниципальное казенное общеобразовательное учреждение  Шипицинская средняя общеобразовательная школа</t>
  </si>
  <si>
    <t>Муниципальное казенное общеобразовательное учреждение Венгеровская  вечерняя (сменная)общеобразовательная школа</t>
  </si>
  <si>
    <t>Муниципальное казенное общеобразовательное учреждение Зыковская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</si>
  <si>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</si>
  <si>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Ключевская основная общеобразовательная школа</t>
  </si>
  <si>
    <t>Муниципальное казенное общеобразовательное учреждение Мининская основная общеобразовательная школа</t>
  </si>
  <si>
    <t>Муниципальное казенное общеобразовательное учреждение Ново- Куликовская основная общеобразовательная школа</t>
  </si>
  <si>
    <t>Муниципальное казенное общеобразовательное учреждение Павловская основная общеобразовательная школа</t>
  </si>
  <si>
    <t>Муниципальное казенное общеобразовательное учреждение Старо- Тартасская основная общеобразовательная школа</t>
  </si>
  <si>
    <t>Муниципальное казенное общеобразовательное учреждение Селиклинская основная общеобразовательная школа</t>
  </si>
  <si>
    <t>Муниципальное казенное общеобразовательное учреждение Урезская основная общеобразовательная школа</t>
  </si>
  <si>
    <t>Муниципальное казенное общеобразовательное учреждение Усть - Изесская основная общеобразовательная школа</t>
  </si>
  <si>
    <t>Муниципальное казенное общеобразовательное учреждение Филошенская основная общеобразовательная школа</t>
  </si>
  <si>
    <t>Муниципальное казенное общеобразовательное учреждение Чаргаринская основная общеобразовательная школа</t>
  </si>
  <si>
    <t>Муниципальное казенное образовательное учреждение Доволенская средняя общеобразовательная школа №1</t>
  </si>
  <si>
    <t>Муниципальное казенное образовательное учреждение Доволенская средняя общеобразовательная школа №2 имени С.И. Лазарева</t>
  </si>
  <si>
    <t>Муниципальное казенное образовательное учреждение Комарьевская средняя общеобразовательная школа</t>
  </si>
  <si>
    <t>Муниципальное казенное образовательное учреждение Баклушевская средняя общеобразовательная школа</t>
  </si>
  <si>
    <t>Муниципальное казенное образовательное учреждение Согорнская средняя общеобразовательная школа</t>
  </si>
  <si>
    <t>Муниципальное казенное образовательное учреждение  Утянская средняя  общеобразовательная школа</t>
  </si>
  <si>
    <t>Муниципальное казенное образовательное учреждение  Травнинская средняя общеобразовательная школа</t>
  </si>
  <si>
    <t>Муниципальное казенное образовательное учреждение  Суздальская средняя общеобразовательная школа</t>
  </si>
  <si>
    <t>Муниципальное казенное образовательное учреждение  Ильинская средняя общеобразовательная школа</t>
  </si>
  <si>
    <t>Муниципальное казенное образовательное учреждение  Волчанская средняя общеобразовательная школа</t>
  </si>
  <si>
    <t>Муниципальное казенное образовательное учреждение  Красногривенская средняя общеобразовательная школа</t>
  </si>
  <si>
    <t>Муниципальное казенное образовательное учреждение  Ярковская средняя общеобразовательная школа</t>
  </si>
  <si>
    <t>Муниципальное казенное образовательное учреждение  Индерская средняя общеобразовательная школа</t>
  </si>
  <si>
    <t>Муниципальное казенное образовательное учреждение Доволенская основная общеобразовательная школа</t>
  </si>
  <si>
    <t>Муниципальное казенное образовательное учреждение Даниловская основная общеобразовательная школа</t>
  </si>
  <si>
    <t>Муниципальное казенное образовательное учреждение Дружненская основная общеобразовательная школа</t>
  </si>
  <si>
    <t>Муниципальное казенное образовательное учреждение Брянская основная общеобразовательная школа</t>
  </si>
  <si>
    <t>Муниципальное казенное образовательное учреждение Баганская основная общеобразовательная школа</t>
  </si>
  <si>
    <t>Муниципальное казенное образовательное учреждение Кротовская основная общеобразовательная школа</t>
  </si>
  <si>
    <t>Муниципальное казенное образовательное учреждение Шагальская основная общеобразовательная школа</t>
  </si>
  <si>
    <t>Муниципальное бюджетное общеобразовательное учреждение средняя общеобразовательная школа №2 Карасукского района</t>
  </si>
  <si>
    <t>Муниципальное бюджетное общеобразовательное учреждение средняя общеобразовательная школа №3 Карасукского района</t>
  </si>
  <si>
    <t>Муниципальное бюджетное общеобразовательное учреждение технический лицей №176 Карасукского района</t>
  </si>
  <si>
    <t>Муниципальное бюджетное общеобразовательное учреждение средняя общеобразовательная школа № 5 Карасукского района</t>
  </si>
  <si>
    <t>Муниципальное бюджетное общеобразовательное учреждение Александровская средняя общеобразовательная школа Карасукского района</t>
  </si>
  <si>
    <t>Муниципальное бюджетное общеобразовательное учреждение Благодатская средняя общеобразовательная школа Карасукского района</t>
  </si>
  <si>
    <t>Муниципальное бюджетное общеобразовательное учреждение Беленская средняя общеобразовательная школа Карасукского района</t>
  </si>
  <si>
    <t>Муниципальное бюджетное общеобразовательное учреждение Ирбизинская средняя общеобразовательная школа Карасукского района</t>
  </si>
  <si>
    <t>Муниципальное бюджетное общеобразовательное учреждение Кучугурская начальная общеобразовательная школа Карасукского района</t>
  </si>
  <si>
    <t>Муниципальное бюджетное общеобразовательное учреждение Калиновская средняя общеобразовательная школа Карасукского района</t>
  </si>
  <si>
    <t>Муниципальное бюджетное общеобразовательное учреждение Кукаринская средняя общеобразовательная школа Карасукского района</t>
  </si>
  <si>
    <t>Муниципальноеное бюджетное общеобразовательное учреждение Михайловская средняя общеобразовательная школа Карасукского района</t>
  </si>
  <si>
    <t>Муниципальное бюджетное общеобразовательное учреждение Морозовская средняя общеобразовательная школа Карасукского района</t>
  </si>
  <si>
    <t>Муниципальное бюджетное общеобразовательное учреждение Октябрьская средняя общеобразовательная школа Карасукского района</t>
  </si>
  <si>
    <t>Муниципальное бюджетное общеобразовательное учреждение Поповская средняя общеобразовательная школа Карасукского района</t>
  </si>
  <si>
    <t>Муниципальное бюджетное общеобразовательное учреждение Рождественская основная общеобразовательная школа Карасукского района</t>
  </si>
  <si>
    <t>Муниципальное бюджетное общеобразовательное учреждение Троицкая средняя общеобразовательная школа Карасукского района</t>
  </si>
  <si>
    <t>Муниципальное бюджетное общеобразовательное учреждение Хорошинская средняя общеобразовательная школа Карасукского района</t>
  </si>
  <si>
    <t>Муниципальное бюджетное ощеобразовательное учреждение Чернокурьинская средняя общеобразовательная школа Карасукского района</t>
  </si>
  <si>
    <t>Муниципальное бюджетное общеобразовательное учреждение Шилово-Курьинская средняя общеобразовательная школа Карасукского района</t>
  </si>
  <si>
    <t>Муниципальное бюджетное общеобразовательное учреждение Ягодная основная общеобразовательная школа Карасукского района</t>
  </si>
  <si>
    <t>Муниципальное бюджетное общеобразовательное учреждение основная общеобразовательная школа №4 Карасукского района</t>
  </si>
  <si>
    <t>Муниципальное бюджетное общеобразовательное учреждение Богословская основная общеобразовательная школа Карасукского района</t>
  </si>
  <si>
    <t>Муниципальное бюджетное общеобразовательное учреждение Сорочинская основная общеобразовательная школа Карасукского района</t>
  </si>
  <si>
    <t>Муниципальное бюджетное общеобразовательное учреждение Нижнебаяновская  основная общеобразовательная школа Карасукского района</t>
  </si>
  <si>
    <t>Муниципальное бюджетное общеобразовательное учреждение Калачинская основная общеобразовательная школа Карасукского района</t>
  </si>
  <si>
    <t>Муниципальное бюджетное общеобразовательное учреждение Карасартовская основная общеобразовательная школа Карасукского района</t>
  </si>
  <si>
    <t>Муниципальное бюджетное общеобразовательное учреждение Новоивановская основная общеобразовательная школа Карасукского района</t>
  </si>
  <si>
    <t>Муниципальное бюджетное общеобразовательное учреждение Павловская основная общеобразовательная школа Карасукского района</t>
  </si>
  <si>
    <t>Муниципальное бюджетное общеобразовательное учреждение Рассказовская основная общеобразовательная школа Карасукского района</t>
  </si>
  <si>
    <t>Федеральное государственное бюджетное специальное учебно-воспитательное учреждение для детей и  подростков с девиантным поведением "Каргатское специальное профессиональное училище № 1 закрытого типа"</t>
  </si>
  <si>
    <t>муниципальное казенное образовательное учреждение Каргатская средняя общеобразовательная школа №1</t>
  </si>
  <si>
    <t>муниципальное казенное образовательное учреждение Каргатская средняя общеобразовательная школа №3</t>
  </si>
  <si>
    <t>муниципальное казенное образовательное учреждение Каргатская средняя общеобразовательная школа №2 им. Горького</t>
  </si>
  <si>
    <t>Муниципальное казенное образовательное учреждение - Первотроицкая средняя общеобразовательная школа Каргатского района Новосибирской области</t>
  </si>
  <si>
    <t>Муниципальное казенное образовательное учреждение Маршанская средняя общеобразовательная школа</t>
  </si>
  <si>
    <t>Муниципальное казенное образовательное учреждение Набережная средняя общеобразовательная школа</t>
  </si>
  <si>
    <t>Муниципальное казенное образовательное учреждение Мусинская средняя общеобразовательная школа</t>
  </si>
  <si>
    <t>Муниципальное казенное образовательное учреждение Суминская средняя общеобразовательная школа</t>
  </si>
  <si>
    <t>муниципальное казённое общеобразовательное учреждение Форпост-Каргатская средняя общеобразовательная школа</t>
  </si>
  <si>
    <t>Муниципальное казенное образовательное учреждение Озерская средняя общеобразовательная школа</t>
  </si>
  <si>
    <t>Муниципальное казенное образовательное учреждение Карганская средняя общеобразовательная школа</t>
  </si>
  <si>
    <t>Муниципальное казенное образовательное учреждение Кольцовская средняя общеобразовательная школа</t>
  </si>
  <si>
    <t>Муниципальное казенное образовательное учреждение Верх-Каргатская средняя общеобразовательная школа</t>
  </si>
  <si>
    <t>Муниципальное казенное образовательное учреждение Алабугинская основная общеобразовательная школа</t>
  </si>
  <si>
    <t>Муниципальное казенное образовательное учреждение Аткульская основная общеобразовательная школа</t>
  </si>
  <si>
    <t>Муниципальное казенное образовательное учреждение Безлюднинская основная общеобразовательная школа</t>
  </si>
  <si>
    <t>Муниципальное казенное образовательное учреждение Иванкинская основная общеобразовательная школа</t>
  </si>
  <si>
    <t>Муниципальное казенное образовательное учреждение Петровская основная общеобразовательная школа</t>
  </si>
  <si>
    <t>Муниципальное казенное образовательное учреждение Филинская основная общеобразовательная школа</t>
  </si>
  <si>
    <t>муниципальное казенное общеобразовательное учреждение Хаповская основная общеобразовательная школа</t>
  </si>
  <si>
    <t>Муниципальное казенное общеобразовательное учреждение Северного района Новосибирской области Коб-Кордоновская основная школа</t>
  </si>
  <si>
    <t>муниципальное казённое учреждение «Управление образованием Баганского района»</t>
  </si>
  <si>
    <t>Государственное бюджетное общеобразовательное учреждение Новосибирской области казачья кадетская школа-интернат "Казачий кадетский корпус имени Героя Российской Федерации Олега Куянова"</t>
  </si>
  <si>
    <t>муниципальное бюджетное общеобразовательное учреждение гимназия №1 имени Героя Советского Союза В.Н. Тимонова Карасукского района Новосибирской области</t>
  </si>
  <si>
    <t>муниципальное казенное учреждение "Управление образования Карасукского района" Новосибирской области</t>
  </si>
  <si>
    <t>муниципальное казенное общеобразовательное учреждение Краснозерского района Новосибирской области  Гербаевская основная общеобразовательная школа</t>
  </si>
  <si>
    <t>В т.ч. повышенный уровень</t>
  </si>
  <si>
    <t>Форма ШЭ2015-02/3-вспомогательная-9 класс</t>
  </si>
  <si>
    <t>Форма ШЭ2015-02/3-вспомогательная-10 класс</t>
  </si>
  <si>
    <t>Форма ШЭ2015-02/3-вспомогательная-11 класс</t>
  </si>
  <si>
    <t>Укажите код образования!</t>
  </si>
  <si>
    <t>ФИО руководителя</t>
  </si>
  <si>
    <t>должность руководителя</t>
  </si>
  <si>
    <t>МП</t>
  </si>
  <si>
    <t>подпись руководителя</t>
  </si>
  <si>
    <t>Победители, набравшие максимальный балл</t>
  </si>
  <si>
    <t>Образовательные организации - ВСЕГО в районе</t>
  </si>
  <si>
    <t>Образовательные организации - участники</t>
  </si>
  <si>
    <t>Код ОО</t>
  </si>
  <si>
    <t>Наименование ОО</t>
  </si>
  <si>
    <t>Всего обучающихся</t>
  </si>
  <si>
    <t>В т.ч. Спецклассы</t>
  </si>
  <si>
    <t>Кол-во обучающихся</t>
  </si>
  <si>
    <t>Кол-во обучающихся в спецклассах</t>
  </si>
  <si>
    <t>Китайский язык</t>
  </si>
  <si>
    <t>Испанский язык</t>
  </si>
  <si>
    <t>Итальянский язык</t>
  </si>
  <si>
    <t>Укажите код ОО!</t>
  </si>
  <si>
    <t>Муниципальное бюджетное общеобразовательное учреждение Тогучинского района  Березиковская средняя  школа</t>
  </si>
  <si>
    <t>Муниципальное казённое общеобразовательное учреждение Тогучинского района  Борцовская средняя  школа</t>
  </si>
  <si>
    <t>Муниципальное бюджетное общеобразовательное учреждение Тогучинского района  Буготакская средняя  школа</t>
  </si>
  <si>
    <t>Муниципальное казённое общеобразовательное учреждение Тогучинского района Владимировская средняя  школа</t>
  </si>
  <si>
    <t>Муниципальное казённое общеобразовательное учреждение Тогучинского района  Дергоусовская средняя школа</t>
  </si>
  <si>
    <t>Муниципальное казённое общеобразовательное учреждение Тогучинского района  Долговская средняя  школа</t>
  </si>
  <si>
    <t>Муниципальное бюджетное общеобразовательное учреждение Тогучинского района   Завьяловская средняя  школа</t>
  </si>
  <si>
    <t>Муниципальное казённое общеобразовательное учреждение Тогучинского района  Зареченская средняя  школа</t>
  </si>
  <si>
    <t>Муниципальное бюджетное общеобразовательное учреждение Тогучинского района  Киикская средняя  школа</t>
  </si>
  <si>
    <t>Муниципальное казённое общеобразовательное учреждение Тогучинского района Ключевская средняя  школа</t>
  </si>
  <si>
    <t>Муниципальное бюджетное общеобразовательное учреждение Тогучинского района Коуракская средняя  школа им. А.Я. Михайлова</t>
  </si>
  <si>
    <t>Муниципальное казённое общеобразовательное учреждение Тогучинского района  Кудринская средняя  школа</t>
  </si>
  <si>
    <t>Муниципальное казённое общеобразовательное учреждение Тогучинского района  Лебедевская средняя  школа</t>
  </si>
  <si>
    <t>Муниципальное бюджетное общеобразовательное учреждение Тогучинского района  Лекарственновская средняя  школа</t>
  </si>
  <si>
    <t>Муниципальное казённое общеобразовательное учреждение Тогучинского района  Пойменная средняя  школа</t>
  </si>
  <si>
    <t>Муниципальное бюджетное общеобразовательное учреждение Тогучинского района Репьевская средняя  школа</t>
  </si>
  <si>
    <t>Муниципальное казённое общеобразовательное учреждение Тогучинского района  Степногутовская средняя  школа</t>
  </si>
  <si>
    <t>Муниципальное казённое общеобразовательное учреждение Тогучинского района  Сурковская средняя  школа</t>
  </si>
  <si>
    <t>Муниципальное бюджетное общеобразовательное учреждение Тогучинского района Тогучинская средняя  школа № 1</t>
  </si>
  <si>
    <t>Муниципальное бюджетное общеобразовательное учреждение Тогучинского района Тогучинская средняя  школа № 2 им. В.Л. Комарова</t>
  </si>
  <si>
    <t>Муниципальное бюджетное общеобразовательное учреждение Тогучинского района "Тогучинская средняя  школа № 3"</t>
  </si>
  <si>
    <t>Муниципальное казённое общеобразовательное учреждение Тогучинского района Тогучинская средняя  школа № 4</t>
  </si>
  <si>
    <t>Муниципальное бюджетное общеобразовательное учреждение Тогучинского района Тогучинская средняя  школа № 5</t>
  </si>
  <si>
    <t>Муниципальное казённое общеобразовательное учреждение Тогучинского района Усть-Каменская средняя  школа</t>
  </si>
  <si>
    <t>Муниципальное казённое общеобразовательное учреждение Тогучинского района Чемская средняя  школа</t>
  </si>
  <si>
    <t>Муниципальное казённое общеобразовательное учреждение Тогучинского района Шахтинская средняя  школа</t>
  </si>
  <si>
    <t>Муниципальное казённое общеобразовательное учреждение Тогучинского района    Юртовская средняя  школа</t>
  </si>
  <si>
    <t>Муниципальное казённое общеобразовательное учреждение Тогучинского района    Янченковская средняя  школа</t>
  </si>
  <si>
    <t>Муниципальное казённое общеобразовательное учреждение Тогучинского района Златоустовская основная  школа</t>
  </si>
  <si>
    <t>Муниципальное казённое общеобразовательное учреждение Тогучинского района Мирновская основная  школа</t>
  </si>
  <si>
    <t>Муниципальное казенное общеобразовательное учреждение Северного района Новосибирской области Чувашинская основная школа</t>
  </si>
  <si>
    <t>Муниципальное казенное общеобразовательное учреждение Северного района Новосибирской области Останинская основная школа</t>
  </si>
  <si>
    <t>Муниципальное казенное общеобразовательное учреждение Северного района Новосибирской области Чебаковская основная школа</t>
  </si>
  <si>
    <t>Муниципальное казенное общеобразовательное учреждение Северного района Новосибирской области Остяцкая основная школа</t>
  </si>
  <si>
    <t>Муниципальное казенное общеобразовательное учреждение Северного района Новосибирской области  Витинская основная школа</t>
  </si>
  <si>
    <t>Муниципальное казенное общеобразовательное учреждение Северного района Новосибирской области Федоровская основная школа</t>
  </si>
  <si>
    <t>Муниципальное казенное общеобразовательное учреждение Северного района Новосибирской области Бергульская основная школа</t>
  </si>
  <si>
    <t>Муниципальное казенное общеобразовательное учреждение Северного района Новосибирской области Гражданцевская средняя школа</t>
  </si>
  <si>
    <t>Муниципальное казенное общеобразовательное учреждение Северного района Новосибирской области "Биазинская школа-интернат"</t>
  </si>
  <si>
    <t>Муниципальное казенное общеобразовательное учреждение Северного района Новосибирской области Северная средняя школа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</si>
  <si>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</si>
  <si>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Муниципальное казенное общеобразовательное учреждение ``Средняя общеобразовательная школа п. Агролес``Искитимского района Новосибирской области</t>
  </si>
  <si>
    <t>Муниципальное казенное общеобразовательное учреждение ``Средняя общеобразовательная школа п. Керамкомбинат``Искитимского района Новосибирской области</t>
  </si>
  <si>
    <t>Муниципальное казенное общеобразовательное учреждение ``Гимназия №1 Искитимского района"   Новосибирской области</t>
  </si>
  <si>
    <t>Муниципальное казенное общеобразовательное учреждение ``Средняя общеобразовательная школа №1 р. п. Линёво имени Ф.И. Кулиша``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</si>
  <si>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№4 р. п. Линёво``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</si>
  <si>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№3 р.п. Линёво`` Искитимского района Новосибирской области</t>
  </si>
  <si>
    <t>Муниципальное казенное общеобразовательное учреждение ``Вечерняя (сменная) общеобразовательная школа Искитимского района`` Новосибирской области</t>
  </si>
  <si>
    <t>Муниципальное казенное общеобразовательное учреждение ``Средняя общеобразовательная школа п. Листвянский``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</si>
  <si>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п. Чернореченский``Искитимского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</si>
  <si>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Белово``Искитимского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</si>
  <si>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Быстровка``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</si>
  <si>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Верх-Коён``Искитимского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</si>
  <si>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Гусельниково``Искитимского района Нвосибирской области</t>
  </si>
  <si>
    <t>Муниципальное казенное общеобразовательное учреждение ``Средняя общеобразовательная школа с. Завьялово``Искитимского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</si>
  <si>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Лебедёвка``Искитимского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</si>
  <si>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Легостаево``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</si>
  <si>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Новолокти``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</si>
  <si>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Преображенка``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</si>
  <si>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Сосновка``Искитимского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</si>
  <si>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Старый Искитим``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</si>
  <si>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п. Степной им. Никифорова В.С.``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</si>
  <si>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Тальменка``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</si>
  <si>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Улыбино``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</si>
  <si>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с. Усть-Чем``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</si>
  <si>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д. Шибково``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</si>
  <si>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ст. Евсино`` Искитимского района Новосибирской области</t>
  </si>
  <si>
    <t>Муниципальное казенное общеобразовательное учреждение ``Средняя общеобразовательная школа п. Маяк``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</si>
  <si>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Александровский``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</si>
  <si>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 Алексеевский``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</si>
  <si>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Барабка``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</si>
  <si>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д. Горёвка``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</si>
  <si>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с. Елбаши``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</si>
  <si>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д. Калиновка``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</si>
  <si>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д. Китерня``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</si>
  <si>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с. Мосты``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</si>
  <si>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д. Михайловка``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</si>
  <si>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Рощинский``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</si>
  <si>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Рябчинка 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</si>
  <si>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Советский 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</si>
  <si>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с. Морозово 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</si>
  <si>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п. Первомайский`` Искитимского района Новосибирской области</t>
  </si>
  <si>
    <t>Муниципальное казенное общеобразовательное учреждение ``Основная общеобразовательная школа д. Ургун`` Искитимского района Новосибирской области</t>
  </si>
  <si>
    <t>Муниципальное казенное общеобразовательное учреждение для обучающихся с отклонениями в развитии ``Линёвская специальная (коррекционная) общеобразовательная школа-интернат VIII вида`` Искитимского района Новосибирской области</t>
  </si>
  <si>
    <t>Форма ШЭ2016</t>
  </si>
  <si>
    <t>конец формы ШЭ2016-02/1</t>
  </si>
  <si>
    <t>Форма ШЭ2016-02/1</t>
  </si>
  <si>
    <t>Форма ШЭ2016-02/2</t>
  </si>
  <si>
    <t>конец формы ШЭ2016-02/2</t>
  </si>
  <si>
    <t>Форма ШЭ2016-02/3</t>
  </si>
  <si>
    <t>конец формы ШЭ2016-02/3</t>
  </si>
  <si>
    <t>Форма ШЭ2016-01</t>
  </si>
  <si>
    <t>Муниципальное бюджетное общеобразовательное учреждение города Новосибирска «Гимназия № 1»</t>
  </si>
  <si>
    <t>Муниципальное бюджетное общеобразовательное учреждение города Новосибирска «Лицей № 130 имени академика М. А.  Лаврентьева»</t>
  </si>
  <si>
    <t>муниципальное автономное общеобразовательное учреждение города Новосибирска «Гимназия № 7 «Сибирская»</t>
  </si>
  <si>
    <t>Муниципальное казенное общеобразовательное учреждение «Станционно-Ояшинская средняя общеобразовательная школа» Мошковского района</t>
  </si>
  <si>
    <t>частное общеобразовательное учреждение «Православная гимназия во имя Преподобного Сергия Радонежского»</t>
  </si>
  <si>
    <t>Муниципальное бюджетное общеобразовательное учреждение «Мошковская средняя общеобразовательная школа №1» Мошковского района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</si>
  <si>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№2 «Спектр»</t>
  </si>
  <si>
    <t>муниципальное автономное общеобразовательное учреждение города Новосибирска «Образовательный центр - гимназия № 6 «Горностай»</t>
  </si>
  <si>
    <t>Муниципальное автономное  общеобразовательное учреждение Новосибирского района Новосибирской области - лицей № 13 п. Краснообск</t>
  </si>
  <si>
    <t>муниципальное автономное общеобразовательное учреждение города Новосибирска «Вторая Новосибирская гимназия»</t>
  </si>
  <si>
    <t>Муниципальное бюджетное общеобразовательное учреждение города Новосибирска «Гимназия № 3 в Академгородке»</t>
  </si>
  <si>
    <t>муниципальное бюджетное общеобразовательное учреждение - лицей г. Татарска</t>
  </si>
  <si>
    <t>муниципальное автономное общеобразовательное учреждение «Лицей № 9»</t>
  </si>
  <si>
    <t xml:space="preserve">муниципальное бюджетное общеобразовательное учреждение города Новосибирска «Кадетская школа-интернат «Сибирский Кадетский Корпус» </t>
  </si>
  <si>
    <t>муниципальное бюджетное общеобразовательное учреждение города Новосибирска «Средняя общеобразовательная школа № 120»</t>
  </si>
  <si>
    <t>муниципальное автономное общеобразовательное учреждение города Новосибирска «Гимназия № 12»</t>
  </si>
  <si>
    <t>Муниципальное бюджетное общеобразовательное учреждение города Новосибирска «Гимназия № 4»</t>
  </si>
  <si>
    <t>муниципальное автономное общеобразовательное учреждение города Новосибирска «Гимназия №11 «Гармония»</t>
  </si>
  <si>
    <t>Муниципальное бюджетное общеобразовательное учреждение города Новосибирска «Средняя общеобразовательная школа № 119»</t>
  </si>
  <si>
    <t xml:space="preserve">муниципальное казенное общеобразовательное учреждение Ордынского района Новосибирской области - Вагайцевская средняя общеобразовательная школа  имени Н.Н. Медведева </t>
  </si>
  <si>
    <t>муниципальное бюджетное общеобразовательное учреждение  города Новосибирска «Средняя общеобразовательная школа № 162 с углубленным изучением французского языка»</t>
  </si>
  <si>
    <t>муниципальное бюджетное общеобразовательное учреждение города Новосибирска «Средняя общеобразовательная школа № 54 с углубленным изучением предметов социально-гуманитарного цикла»</t>
  </si>
  <si>
    <t>муниципальное бюджетное общеобразовательное учреждение города Новосибирска «Гимназия № 13»</t>
  </si>
  <si>
    <t>муниципальное бюджетное общеобразовательное учреждение города Новосибирска «Средняя общеобразовательная школа № 137 с углубленным изучением иностранных языков»</t>
  </si>
  <si>
    <t>муниципальное бюджетное общеобразовательное учреждение города Новосибирска «Средняя общеобразовательная школа № 141 с углубленным изучением математики»</t>
  </si>
  <si>
    <t xml:space="preserve">Муниципальное казенное общеобразовательное учреждение Ярковская средняя общеобразовательная школа имени Романова Кронида Григорьевича 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</si>
  <si>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</si>
  <si>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</si>
  <si>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Муниципальное казенное общеобразовательное учреждение Здвинская средняя общеобразовательная школа №1</t>
  </si>
  <si>
    <t xml:space="preserve">Муниципальное казенное общеобразовательное учреждение средняя общеобразовательная школа №5 г.Черепанова </t>
  </si>
  <si>
    <t>муниципальное бюджетное общеобразовательное учреждение города Новосибирска «Средняя общеобразовательная школа № 65»</t>
  </si>
  <si>
    <t>муниципальное автономное общеобразовательное учреждение «Лицей №7»</t>
  </si>
  <si>
    <t>муниципальное бюджетное общеобразовательное учреждение Тогучинского района «Горновская средняя школа»</t>
  </si>
  <si>
    <t>муниципальное бюджетное общеобразовательное учреждение города Новосибирска «Инженерный лицей Новосибирского государственного технического университета»</t>
  </si>
  <si>
    <t>муниципальное бюджетное общеобразовательное учреждение города Новосибирска «Лицей Информационных Технологий»</t>
  </si>
  <si>
    <t xml:space="preserve">муниципальное автономное общеобразовательное учреждение города Новосибирска «Гимназия № 10» </t>
  </si>
  <si>
    <t>муниципальное бюджетное общеобразовательное учреждение города Новосибирска «Средняя общеобразовательная школа №202»</t>
  </si>
  <si>
    <t>Муниципальное бюджетное общеобразовательное учреждение города Новосибирска «Лицей № 200»</t>
  </si>
  <si>
    <t>муниципальное бюджетное общеобразовательное учреждение города Новосибирска «Средняя общеобразовательная школа № 24»</t>
  </si>
  <si>
    <t>Муниципальное бюджетное общеобразовательное учреждение города Новосибирска «Экономический лицей»</t>
  </si>
  <si>
    <t>Муниципальное бюджетное общеобразовательное учреждение «Средняя общеобразовательная школа № 207»</t>
  </si>
  <si>
    <t>муниципальное бюджетное общеобразовательное учреждение города Новосибирска «Гимназия №16 «Французская»</t>
  </si>
  <si>
    <t>Муниципальное казённое общеобразовательное учреждение Болотнинского района Новосибирской области Корниловская средняя общеобразовательная школа имени И.А. Дасько</t>
  </si>
  <si>
    <t>муниципальное бюджетное общеобразовательное учреждение города Новосибирска «Лицей № 22 «Надежда Сибири»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</si>
  <si>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 1 с углубленным изучением отдельных предметов</t>
  </si>
  <si>
    <t>муниципальное бюджетное общеобразовательное учреждение города Новосибирска «Гимназия № 9 имени Героя Российской Федерации Немыткина Михаила Юрьевича»</t>
  </si>
  <si>
    <t>муниципальное бюджетное общеобразовательное учреждение города Новосибирска «Средняя общеобразовательная школа №192»</t>
  </si>
  <si>
    <t>муниципальное бюджетное общеобразовательное учреждение города Новосибирска «Гимназия № 14 «Университетская»</t>
  </si>
  <si>
    <t>Муниципальное бюджетное общеобразовательное учреждение «Средняя общеобразовательная школа №13»</t>
  </si>
  <si>
    <t>муниципальное бюджетное общеобразовательное учреждение города Новосибирска «Средняя общеобразовательная школа № 99 с углубленным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</si>
  <si>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 36»</t>
  </si>
  <si>
    <t>муниципальное бюджетное общеобразовательное учреждение города Новосибирска «Средняя общеобразовательная школа №85 «Журавушка»</t>
  </si>
  <si>
    <t>муниципальное бюджетное общеобразовательное учреждение города Новосибирска «Средняя общеобразовательная школа № 168 с углубленным изучением предметов художественно-эстетического цикла»</t>
  </si>
  <si>
    <t>Негосударственное общеобразовательное учреждение «Православная Гимназия во имя преподобного Серафима Саровского»</t>
  </si>
  <si>
    <t>муниципальное автономное общеобразовательное учреждение города Новосибирска «Средняя общеобразовательная школа «Диалог» с углубленным изучением английского языка</t>
  </si>
  <si>
    <t>частное общеобразовательное учреждение «Православная гимназия во имя святых равноапостольных Кирилла и Мефодия»</t>
  </si>
  <si>
    <t>Муниципальное казённое общеобразовательное учреждение Ивановская средняя общеобразовательная школа имени Героя Советского Союза Николая Гавриловича Шепелева</t>
  </si>
  <si>
    <t>муниципальное бюджетное общеобразовательное учреждение города Новосибирска «Средняя общеобразовательная школа № 32»</t>
  </si>
  <si>
    <t>муниципальное бюджетное общеобразовательное учреждение города Новосибирска «Лицей № 185»</t>
  </si>
  <si>
    <t>муниципальное бюджетное общеобразовательное учреждение города Новосибирска «Средняя общеобразовательная школа №206»</t>
  </si>
  <si>
    <t>Муниципальное бюджетное общеобразовательное учреждение города Новосибирска «Средняя общеобразовательная школа № 56»</t>
  </si>
  <si>
    <t>муниципальное бюджетное общеобразовательное учреждение города Новосибирска «Новосибирская классическая гимназия № 17»</t>
  </si>
  <si>
    <t>Муниципальное бюджетное общеобразовательное учреждение Куйбышевского района «Средняя общеобразовательная школа № 6»</t>
  </si>
  <si>
    <t>Общеобразовательная Автономная некоммерческая организация «Средняя общеобразовательная школа «Веритас»</t>
  </si>
  <si>
    <t>«Средняя общеобразовательная школа № 170»</t>
  </si>
  <si>
    <t>муниципальное бюджетное общеобразовательное учреждение города Новосибирска «Средняя общеобразовательная школа № 170»</t>
  </si>
  <si>
    <t>Муниципальное автономное общеобразовательное учреждение «Экономический лицей»</t>
  </si>
  <si>
    <t>Частное общеобразовательное учреждение школа «Таланъ»</t>
  </si>
  <si>
    <t>Муниципальное бюджетное общеобразовательное учреждение города Новосибирска «Средняя общеобразовательная школа № 131»</t>
  </si>
  <si>
    <t>муниципальное бюджетное общеобразовательное учреждение города Новосибирска «Средняя общеобразовательная школа №186»</t>
  </si>
  <si>
    <t>муниципальное бюджетное общеобразовательное учреждение «Биотехнологический лицей № 21»</t>
  </si>
  <si>
    <t>муниципальное бюджетное общеобразовательное учреждение города Новосибирска «Лицей № 159»</t>
  </si>
  <si>
    <t>Муниципальное бюджетное общеобразовательное учреждение Куйбышевского района «Средняя общеобразовательная школа № 3»</t>
  </si>
  <si>
    <t>Муниципальное бюджетное общеобразовательное учреждение Куйбышевского района «Средняя общеобразовательная школа № 10»</t>
  </si>
  <si>
    <t>Муниципальное казенное общеобразовательное учреждение «Средняя общеобразовательная школа д. Бурмистрово им. В.С. Чумака» Искитимского района Новосибирской области</t>
  </si>
  <si>
    <t>4-6 класс</t>
  </si>
  <si>
    <t>Всего 4-6 спецкласс</t>
  </si>
  <si>
    <t>Всего 4-6</t>
  </si>
  <si>
    <t>4 класс</t>
  </si>
  <si>
    <t>Всего обучающихся 4-6 спецкласс</t>
  </si>
  <si>
    <t>Всего обучающихся 4-11 спецкласс</t>
  </si>
  <si>
    <t>Всего обучающихся 4-6</t>
  </si>
  <si>
    <t>Всего обучающихся 4-11</t>
  </si>
  <si>
    <t>Обучающиеся 4-11 класс</t>
  </si>
  <si>
    <t>Обучающиеся 4-11 класса - спецклассы</t>
  </si>
  <si>
    <t>Участники 4-11 класс</t>
  </si>
  <si>
    <t>Участники 4-11 класс - повышенный уровень</t>
  </si>
  <si>
    <t>Победители 4-11 класс</t>
  </si>
  <si>
    <t>Победители 4-11 класс - набравшие максимальное кол-во баллов</t>
  </si>
  <si>
    <t>Призеры 4-11 класс</t>
  </si>
  <si>
    <t>Участие 4-11 класс</t>
  </si>
  <si>
    <t>Успешность (квота) 4-11 класс</t>
  </si>
  <si>
    <t>1 ступень (4-6 класс)</t>
  </si>
  <si>
    <t>Среднее значенияе 4-6</t>
  </si>
  <si>
    <t>Муниципальное бюджетное общеобразовательное учреждение Студёновская средняя общеобразовательная школа Карасукского района Новосибирской области</t>
  </si>
  <si>
    <t>муниципальное бюджетное образовательное учреждение  города Новосибирска "Лицей №28"</t>
  </si>
  <si>
    <t>Муниципальное бюджетное  общеобразовательное учреждение города Новосибирска "Средняя общеобразовательная школа №146"</t>
  </si>
  <si>
    <t>муниципальное бюджетное общеобразовательное учреждение города Новосибирска  «Средняя общеобразовательная школа № 4 с углублённым изучением предметов гуманитарного цикла - образовательный центр»</t>
  </si>
  <si>
    <t>Муниципальное бюджетное образовательное учреждение «Боярская средняя общеобразовательная школа»</t>
  </si>
  <si>
    <t>Муниципальное бюджетное образовательное учреждение «Вьюнская средняя общеобразовательная школа»</t>
  </si>
  <si>
    <t>Муниципальное бюджетное образовательное учреждение «Колыванская средняя общеобразовательная школа №1»</t>
  </si>
  <si>
    <t>директор</t>
  </si>
  <si>
    <t>Тузова Ж.Л.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</si>
</sst>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ahoma"/>
      <family val="2"/>
      <charset val="204"/>
    </font>
    <font>
      <b/>
      <i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 style="medium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2">
    <xf numFmtId="0" fontId="0" fillId="0" borderId="0" xfId="0"/>
    <xf numFmtId="0" fontId="0" fillId="20" borderId="0" xfId="0" applyFill="1" applyProtection="1">
      <protection hidden="1"/>
    </xf>
    <xf numFmtId="0" fontId="21" fillId="20" borderId="0" xfId="0" applyFont="1" applyFill="1" applyAlignment="1" applyProtection="1">
      <alignment horizontal="center" vertical="top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Protection="1">
      <protection hidden="1"/>
    </xf>
    <xf numFmtId="0" fontId="0" fillId="20" borderId="0" xfId="0" applyFill="1" applyBorder="1" applyAlignment="1" applyProtection="1"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0" fillId="20" borderId="10" xfId="0" applyFill="1" applyBorder="1" applyProtection="1">
      <protection hidden="1"/>
    </xf>
    <xf numFmtId="10" fontId="8" fillId="20" borderId="10" xfId="0" applyNumberFormat="1" applyFont="1" applyFill="1" applyBorder="1" applyProtection="1">
      <protection hidden="1"/>
    </xf>
    <xf numFmtId="10" fontId="0" fillId="20" borderId="10" xfId="0" applyNumberFormat="1" applyFill="1" applyBorder="1" applyProtection="1">
      <protection hidden="1"/>
    </xf>
    <xf numFmtId="0" fontId="8" fillId="20" borderId="11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10" fontId="0" fillId="20" borderId="10" xfId="0" applyNumberFormat="1" applyFill="1" applyBorder="1" applyAlignment="1" applyProtection="1">
      <alignment horizontal="center" vertical="center"/>
      <protection hidden="1"/>
    </xf>
    <xf numFmtId="10" fontId="0" fillId="20" borderId="10" xfId="0" applyNumberFormat="1" applyFill="1" applyBorder="1" applyAlignment="1" applyProtection="1">
      <alignment horizontal="center"/>
      <protection hidden="1"/>
    </xf>
    <xf numFmtId="10" fontId="8" fillId="20" borderId="10" xfId="0" applyNumberFormat="1" applyFont="1" applyFill="1" applyBorder="1" applyAlignment="1" applyProtection="1">
      <alignment horizontal="center" vertical="center"/>
      <protection hidden="1"/>
    </xf>
    <xf numFmtId="10" fontId="8" fillId="20" borderId="0" xfId="0" applyNumberFormat="1" applyFont="1" applyFill="1" applyBorder="1" applyAlignment="1" applyProtection="1">
      <alignment horizontal="center" vertical="center"/>
      <protection hidden="1"/>
    </xf>
    <xf numFmtId="10" fontId="8" fillId="20" borderId="0" xfId="0" applyNumberFormat="1" applyFont="1" applyFill="1" applyBorder="1" applyProtection="1">
      <protection hidden="1"/>
    </xf>
    <xf numFmtId="0" fontId="19" fillId="20" borderId="0" xfId="0" applyFont="1" applyFill="1" applyAlignment="1" applyProtection="1">
      <alignment horizontal="left"/>
      <protection hidden="1"/>
    </xf>
    <xf numFmtId="0" fontId="24" fillId="20" borderId="10" xfId="0" applyFont="1" applyFill="1" applyBorder="1" applyAlignment="1" applyProtection="1">
      <alignment vertical="center" wrapText="1"/>
      <protection hidden="1"/>
    </xf>
    <xf numFmtId="0" fontId="0" fillId="20" borderId="10" xfId="0" applyFill="1" applyBorder="1" applyAlignment="1" applyProtection="1">
      <alignment horizontal="center" vertical="center"/>
      <protection hidden="1"/>
    </xf>
    <xf numFmtId="0" fontId="24" fillId="20" borderId="12" xfId="0" applyFont="1" applyFill="1" applyBorder="1" applyAlignment="1" applyProtection="1">
      <alignment vertical="center" wrapText="1"/>
      <protection hidden="1"/>
    </xf>
    <xf numFmtId="10" fontId="0" fillId="20" borderId="11" xfId="0" applyNumberFormat="1" applyFill="1" applyBorder="1" applyAlignment="1" applyProtection="1">
      <alignment horizontal="center" vertical="center"/>
      <protection hidden="1"/>
    </xf>
    <xf numFmtId="10" fontId="8" fillId="20" borderId="11" xfId="0" applyNumberFormat="1" applyFont="1" applyFill="1" applyBorder="1" applyAlignment="1" applyProtection="1">
      <alignment horizontal="center" vertical="center"/>
      <protection hidden="1"/>
    </xf>
    <xf numFmtId="0" fontId="24" fillId="20" borderId="0" xfId="0" applyFont="1" applyFill="1" applyBorder="1" applyAlignment="1" applyProtection="1">
      <alignment vertical="center" wrapText="1"/>
      <protection hidden="1"/>
    </xf>
    <xf numFmtId="0" fontId="20" fillId="20" borderId="0" xfId="0" applyFont="1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0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Fill="1" applyBorder="1" applyProtection="1">
      <protection locked="0"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NumberFormat="1" applyFont="1" applyFill="1" applyBorder="1" applyProtection="1">
      <protection locked="0" hidden="1"/>
    </xf>
    <xf numFmtId="0" fontId="19" fillId="0" borderId="0" xfId="0" applyNumberFormat="1" applyFont="1" applyFill="1" applyBorder="1" applyAlignment="1" applyProtection="1">
      <protection locked="0" hidden="1"/>
    </xf>
    <xf numFmtId="10" fontId="0" fillId="20" borderId="15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 hidden="1"/>
    </xf>
    <xf numFmtId="0" fontId="0" fillId="0" borderId="0" xfId="0" applyProtection="1">
      <protection locked="0" hidden="1"/>
    </xf>
    <xf numFmtId="0" fontId="0" fillId="24" borderId="0" xfId="0" applyNumberFormat="1" applyFill="1" applyBorder="1" applyAlignment="1" applyProtection="1">
      <alignment horizontal="center"/>
      <protection hidden="1"/>
    </xf>
    <xf numFmtId="10" fontId="8" fillId="20" borderId="12" xfId="0" applyNumberFormat="1" applyFont="1" applyFill="1" applyBorder="1" applyAlignment="1" applyProtection="1">
      <alignment horizontal="center" vertical="center"/>
      <protection hidden="1"/>
    </xf>
    <xf numFmtId="10" fontId="8" fillId="20" borderId="17" xfId="0" applyNumberFormat="1" applyFont="1" applyFill="1" applyBorder="1" applyAlignment="1" applyProtection="1">
      <alignment horizontal="center" vertical="center"/>
      <protection hidden="1"/>
    </xf>
    <xf numFmtId="10" fontId="8" fillId="20" borderId="11" xfId="0" applyNumberFormat="1" applyFont="1" applyFill="1" applyBorder="1" applyProtection="1">
      <protection hidden="1"/>
    </xf>
    <xf numFmtId="0" fontId="8" fillId="20" borderId="15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24" borderId="0" xfId="0" applyFont="1" applyFill="1" applyAlignment="1" applyProtection="1">
      <alignment horizontal="center"/>
      <protection hidden="1"/>
    </xf>
    <xf numFmtId="1" fontId="18" fillId="24" borderId="18" xfId="36" applyNumberFormat="1" applyFont="1" applyFill="1" applyBorder="1" applyAlignment="1" applyProtection="1">
      <alignment horizontal="right" vertical="center" wrapText="1"/>
      <protection hidden="1"/>
    </xf>
    <xf numFmtId="0" fontId="18" fillId="24" borderId="18" xfId="36" applyNumberFormat="1" applyFont="1" applyFill="1" applyBorder="1" applyAlignment="1" applyProtection="1">
      <alignment horizontal="left" vertical="center" wrapText="1"/>
      <protection hidden="1"/>
    </xf>
    <xf numFmtId="0" fontId="18" fillId="24" borderId="18" xfId="36" applyNumberFormat="1" applyFont="1" applyFill="1" applyBorder="1" applyAlignment="1" applyProtection="1">
      <alignment horizontal="right" vertical="center" wrapText="1"/>
      <protection hidden="1"/>
    </xf>
    <xf numFmtId="0" fontId="0" fillId="24" borderId="0" xfId="0" applyFill="1" applyProtection="1">
      <protection hidden="1"/>
    </xf>
    <xf numFmtId="0" fontId="18" fillId="24" borderId="0" xfId="36" applyNumberFormat="1" applyFont="1" applyFill="1" applyBorder="1" applyAlignment="1" applyProtection="1">
      <alignment horizontal="right" vertical="center" wrapText="1"/>
      <protection hidden="1"/>
    </xf>
    <xf numFmtId="0" fontId="18" fillId="24" borderId="0" xfId="36" applyNumberFormat="1" applyFont="1" applyFill="1" applyBorder="1" applyAlignment="1" applyProtection="1">
      <alignment horizontal="left" vertical="center" wrapText="1"/>
      <protection hidden="1"/>
    </xf>
    <xf numFmtId="0" fontId="18" fillId="24" borderId="19" xfId="36" applyNumberFormat="1" applyFont="1" applyFill="1" applyBorder="1" applyAlignment="1" applyProtection="1">
      <alignment horizontal="right" vertical="center" wrapText="1"/>
      <protection hidden="1"/>
    </xf>
    <xf numFmtId="0" fontId="18" fillId="24" borderId="20" xfId="36" applyNumberFormat="1" applyFont="1" applyFill="1" applyBorder="1" applyAlignment="1" applyProtection="1">
      <alignment horizontal="left" vertical="center" wrapText="1"/>
      <protection hidden="1"/>
    </xf>
    <xf numFmtId="0" fontId="0" fillId="20" borderId="0" xfId="0" applyFill="1" applyAlignment="1" applyProtection="1">
      <alignment vertical="top"/>
      <protection hidden="1"/>
    </xf>
    <xf numFmtId="0" fontId="8" fillId="20" borderId="10" xfId="0" applyFont="1" applyFill="1" applyBorder="1" applyAlignment="1" applyProtection="1">
      <alignment horizontal="center" vertical="top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NumberFormat="1" applyAlignment="1" applyProtection="1">
      <alignment horizontal="right"/>
      <protection locked="0" hidden="1"/>
    </xf>
    <xf numFmtId="0" fontId="0" fillId="0" borderId="0" xfId="0" applyNumberFormat="1" applyFill="1" applyBorder="1" applyAlignment="1" applyProtection="1">
      <alignment horizontal="right"/>
      <protection locked="0" hidden="1"/>
    </xf>
    <xf numFmtId="0" fontId="8" fillId="0" borderId="0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NumberFormat="1" applyFont="1" applyFill="1" applyBorder="1" applyAlignment="1" applyProtection="1">
      <alignment horizontal="right"/>
      <protection locked="0" hidden="1"/>
    </xf>
    <xf numFmtId="0" fontId="19" fillId="0" borderId="0" xfId="0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0" fillId="0" borderId="0" xfId="0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vertical="top"/>
      <protection hidden="1"/>
    </xf>
    <xf numFmtId="0" fontId="27" fillId="20" borderId="1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14" fontId="28" fillId="24" borderId="0" xfId="0" applyNumberFormat="1" applyFont="1" applyFill="1" applyAlignment="1" applyProtection="1">
      <protection hidden="1"/>
    </xf>
    <xf numFmtId="0" fontId="28" fillId="24" borderId="0" xfId="0" applyFont="1" applyFill="1" applyAlignment="1" applyProtection="1">
      <protection hidden="1"/>
    </xf>
    <xf numFmtId="10" fontId="8" fillId="2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0" xfId="0" quotePrefix="1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24" borderId="10" xfId="0" applyFill="1" applyBorder="1" applyAlignment="1" applyProtection="1">
      <alignment horizontal="center"/>
      <protection hidden="1"/>
    </xf>
    <xf numFmtId="0" fontId="26" fillId="0" borderId="10" xfId="0" quotePrefix="1" applyFont="1" applyBorder="1" applyProtection="1">
      <protection locked="0" hidden="1"/>
    </xf>
    <xf numFmtId="0" fontId="0" fillId="0" borderId="10" xfId="0" quotePrefix="1" applyFill="1" applyBorder="1" applyProtection="1">
      <protection locked="0" hidden="1"/>
    </xf>
    <xf numFmtId="0" fontId="30" fillId="24" borderId="10" xfId="0" applyFont="1" applyFill="1" applyBorder="1" applyAlignment="1" applyProtection="1">
      <alignment vertical="top" wrapText="1"/>
      <protection hidden="1"/>
    </xf>
    <xf numFmtId="0" fontId="8" fillId="24" borderId="10" xfId="0" applyFont="1" applyFill="1" applyBorder="1" applyProtection="1">
      <protection hidden="1"/>
    </xf>
    <xf numFmtId="0" fontId="31" fillId="20" borderId="11" xfId="0" applyFont="1" applyFill="1" applyBorder="1" applyAlignment="1" applyProtection="1">
      <alignment horizontal="center" vertical="center" wrapText="1"/>
      <protection hidden="1"/>
    </xf>
    <xf numFmtId="0" fontId="18" fillId="24" borderId="18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18" xfId="0" applyNumberFormat="1" applyFont="1" applyFill="1" applyBorder="1" applyAlignment="1" applyProtection="1">
      <alignment horizontal="left" vertical="center" wrapText="1"/>
      <protection hidden="1"/>
    </xf>
    <xf numFmtId="0" fontId="18" fillId="24" borderId="19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20" xfId="0" applyNumberFormat="1" applyFont="1" applyFill="1" applyBorder="1" applyAlignment="1" applyProtection="1">
      <alignment horizontal="left" vertical="center" wrapText="1"/>
      <protection hidden="1"/>
    </xf>
    <xf numFmtId="0" fontId="18" fillId="24" borderId="22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20" borderId="13" xfId="0" applyFont="1" applyFill="1" applyBorder="1" applyAlignment="1" applyProtection="1">
      <alignment horizontal="center" vertical="center"/>
      <protection hidden="1"/>
    </xf>
    <xf numFmtId="0" fontId="0" fillId="20" borderId="11" xfId="0" applyFont="1" applyFill="1" applyBorder="1" applyAlignment="1" applyProtection="1">
      <alignment horizontal="center" vertical="center" wrapText="1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0" fontId="0" fillId="24" borderId="0" xfId="0" applyFill="1" applyBorder="1" applyProtection="1">
      <protection hidden="1"/>
    </xf>
    <xf numFmtId="0" fontId="29" fillId="24" borderId="0" xfId="0" applyFont="1" applyFill="1" applyBorder="1" applyAlignment="1" applyProtection="1">
      <alignment vertical="top"/>
      <protection hidden="1"/>
    </xf>
    <xf numFmtId="0" fontId="0" fillId="24" borderId="0" xfId="0" applyFill="1" applyAlignment="1" applyProtection="1">
      <alignment horizontal="center"/>
      <protection hidden="1"/>
    </xf>
    <xf numFmtId="0" fontId="8" fillId="0" borderId="10" xfId="0" applyFont="1" applyFill="1" applyBorder="1" applyProtection="1">
      <protection locked="0" hidden="1"/>
    </xf>
    <xf numFmtId="0" fontId="22" fillId="0" borderId="10" xfId="0" applyFont="1" applyFill="1" applyBorder="1" applyAlignment="1" applyProtection="1">
      <alignment horizontal="center"/>
      <protection locked="0" hidden="1"/>
    </xf>
    <xf numFmtId="0" fontId="22" fillId="0" borderId="16" xfId="0" applyFont="1" applyFill="1" applyBorder="1" applyAlignment="1" applyProtection="1">
      <alignment horizontal="center"/>
      <protection locked="0" hidden="1"/>
    </xf>
    <xf numFmtId="0" fontId="22" fillId="0" borderId="24" xfId="0" applyFont="1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locked="0"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8" fillId="20" borderId="13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8" fillId="20" borderId="12" xfId="0" applyFont="1" applyFill="1" applyBorder="1" applyAlignment="1" applyProtection="1">
      <alignment horizontal="center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8" fillId="20" borderId="0" xfId="0" applyFont="1" applyFill="1" applyBorder="1" applyAlignment="1" applyProtection="1">
      <alignment horizontal="center"/>
      <protection hidden="1"/>
    </xf>
    <xf numFmtId="10" fontId="8" fillId="20" borderId="30" xfId="0" applyNumberFormat="1" applyFont="1" applyFill="1" applyBorder="1" applyAlignment="1" applyProtection="1">
      <alignment horizontal="center" vertical="center"/>
      <protection hidden="1"/>
    </xf>
    <xf numFmtId="10" fontId="8" fillId="20" borderId="30" xfId="0" applyNumberFormat="1" applyFont="1" applyFill="1" applyBorder="1" applyAlignment="1" applyProtection="1">
      <alignment horizontal="center"/>
      <protection hidden="1"/>
    </xf>
    <xf numFmtId="10" fontId="0" fillId="26" borderId="10" xfId="0" applyNumberFormat="1" applyFill="1" applyBorder="1" applyAlignment="1" applyProtection="1">
      <alignment horizontal="center" vertical="center"/>
      <protection locked="0" hidden="1"/>
    </xf>
    <xf numFmtId="0" fontId="0" fillId="20" borderId="11" xfId="0" applyFont="1" applyFill="1" applyBorder="1" applyAlignment="1" applyProtection="1">
      <alignment horizontal="center" vertical="center" wrapText="1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8" fillId="20" borderId="11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10" fontId="0" fillId="2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locked="0" hidden="1"/>
    </xf>
    <xf numFmtId="0" fontId="32" fillId="0" borderId="10" xfId="0" applyFont="1" applyFill="1" applyBorder="1" applyAlignment="1" applyProtection="1">
      <alignment horizontal="center"/>
      <protection locked="0" hidden="1"/>
    </xf>
    <xf numFmtId="0" fontId="29" fillId="24" borderId="26" xfId="0" applyFont="1" applyFill="1" applyBorder="1" applyAlignment="1" applyProtection="1">
      <alignment horizontal="center" vertical="top"/>
      <protection hidden="1"/>
    </xf>
    <xf numFmtId="0" fontId="0" fillId="0" borderId="25" xfId="0" applyFill="1" applyBorder="1" applyAlignment="1" applyProtection="1">
      <alignment horizontal="center"/>
      <protection locked="0" hidden="1"/>
    </xf>
    <xf numFmtId="14" fontId="28" fillId="24" borderId="0" xfId="0" applyNumberFormat="1" applyFont="1" applyFill="1" applyAlignment="1" applyProtection="1">
      <alignment horizontal="left"/>
      <protection hidden="1"/>
    </xf>
    <xf numFmtId="0" fontId="28" fillId="24" borderId="0" xfId="0" applyFont="1" applyFill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center" vertical="top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20" borderId="15" xfId="0" applyFont="1" applyFill="1" applyBorder="1" applyAlignment="1" applyProtection="1">
      <alignment horizontal="center" vertical="center"/>
      <protection hidden="1"/>
    </xf>
    <xf numFmtId="0" fontId="8" fillId="20" borderId="24" xfId="0" applyFont="1" applyFill="1" applyBorder="1" applyAlignment="1" applyProtection="1">
      <alignment horizontal="center" vertical="center"/>
      <protection hidden="1"/>
    </xf>
    <xf numFmtId="0" fontId="8" fillId="20" borderId="13" xfId="0" applyFont="1" applyFill="1" applyBorder="1" applyAlignment="1" applyProtection="1">
      <alignment horizontal="center" vertical="center"/>
      <protection hidden="1"/>
    </xf>
    <xf numFmtId="0" fontId="8" fillId="20" borderId="15" xfId="0" applyFont="1" applyFill="1" applyBorder="1" applyAlignment="1" applyProtection="1">
      <alignment horizontal="center" vertical="center" textRotation="90"/>
      <protection hidden="1"/>
    </xf>
    <xf numFmtId="0" fontId="8" fillId="20" borderId="24" xfId="0" applyFont="1" applyFill="1" applyBorder="1" applyAlignment="1" applyProtection="1">
      <alignment horizontal="center" vertical="center" textRotation="90"/>
      <protection hidden="1"/>
    </xf>
    <xf numFmtId="0" fontId="8" fillId="20" borderId="13" xfId="0" applyFont="1" applyFill="1" applyBorder="1" applyAlignment="1" applyProtection="1">
      <alignment horizontal="center" vertical="center" textRotation="90"/>
      <protection hidden="1"/>
    </xf>
    <xf numFmtId="0" fontId="8" fillId="20" borderId="11" xfId="0" applyFont="1" applyFill="1" applyBorder="1" applyAlignment="1" applyProtection="1">
      <alignment horizontal="left"/>
      <protection hidden="1"/>
    </xf>
    <xf numFmtId="0" fontId="8" fillId="20" borderId="10" xfId="0" applyFont="1" applyFill="1" applyBorder="1" applyAlignment="1" applyProtection="1">
      <alignment horizontal="left"/>
      <protection hidden="1"/>
    </xf>
    <xf numFmtId="0" fontId="0" fillId="20" borderId="10" xfId="0" applyFont="1" applyFill="1" applyBorder="1" applyAlignment="1" applyProtection="1">
      <alignment horizontal="left"/>
      <protection hidden="1"/>
    </xf>
    <xf numFmtId="0" fontId="0" fillId="20" borderId="11" xfId="0" applyFont="1" applyFill="1" applyBorder="1" applyAlignment="1" applyProtection="1">
      <alignment horizontal="center" vertical="center" wrapText="1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 vertical="center" textRotation="90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19" fillId="20" borderId="0" xfId="0" applyFont="1" applyFill="1" applyBorder="1" applyAlignment="1" applyProtection="1">
      <alignment horizontal="right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0" fillId="20" borderId="14" xfId="0" applyFill="1" applyBorder="1" applyAlignment="1" applyProtection="1">
      <alignment horizontal="center"/>
      <protection hidden="1"/>
    </xf>
    <xf numFmtId="0" fontId="21" fillId="20" borderId="21" xfId="0" applyFont="1" applyFill="1" applyBorder="1" applyAlignment="1" applyProtection="1">
      <alignment horizontal="center" vertical="top"/>
      <protection hidden="1"/>
    </xf>
    <xf numFmtId="0" fontId="8" fillId="20" borderId="17" xfId="0" applyFont="1" applyFill="1" applyBorder="1" applyAlignment="1" applyProtection="1">
      <alignment horizontal="left" vertical="center" wrapText="1"/>
      <protection hidden="1"/>
    </xf>
    <xf numFmtId="0" fontId="8" fillId="20" borderId="11" xfId="0" applyFont="1" applyFill="1" applyBorder="1" applyAlignment="1" applyProtection="1">
      <alignment horizontal="left" vertical="center" wrapText="1"/>
      <protection hidden="1"/>
    </xf>
    <xf numFmtId="0" fontId="0" fillId="20" borderId="27" xfId="0" applyFont="1" applyFill="1" applyBorder="1" applyAlignment="1" applyProtection="1">
      <alignment horizontal="center" vertical="center" wrapText="1"/>
      <protection hidden="1"/>
    </xf>
    <xf numFmtId="0" fontId="0" fillId="20" borderId="28" xfId="0" applyFont="1" applyFill="1" applyBorder="1" applyAlignment="1" applyProtection="1">
      <alignment horizontal="center" vertical="center" wrapText="1"/>
      <protection hidden="1"/>
    </xf>
    <xf numFmtId="0" fontId="0" fillId="20" borderId="29" xfId="0" applyFont="1" applyFill="1" applyBorder="1" applyAlignment="1" applyProtection="1">
      <alignment horizontal="center" vertical="center" wrapText="1"/>
      <protection hidden="1"/>
    </xf>
    <xf numFmtId="0" fontId="8" fillId="20" borderId="12" xfId="0" applyFont="1" applyFill="1" applyBorder="1" applyAlignment="1" applyProtection="1">
      <alignment horizontal="center"/>
      <protection hidden="1"/>
    </xf>
    <xf numFmtId="0" fontId="8" fillId="20" borderId="17" xfId="0" applyFont="1" applyFill="1" applyBorder="1" applyAlignment="1" applyProtection="1">
      <alignment horizontal="center"/>
      <protection hidden="1"/>
    </xf>
    <xf numFmtId="0" fontId="8" fillId="20" borderId="11" xfId="0" applyFont="1" applyFill="1" applyBorder="1" applyAlignment="1" applyProtection="1">
      <alignment horizontal="center"/>
      <protection hidden="1"/>
    </xf>
    <xf numFmtId="0" fontId="0" fillId="20" borderId="17" xfId="0" applyFill="1" applyBorder="1" applyAlignment="1" applyProtection="1">
      <alignment horizontal="center"/>
      <protection hidden="1"/>
    </xf>
    <xf numFmtId="0" fontId="0" fillId="20" borderId="11" xfId="0" applyFill="1" applyBorder="1" applyAlignment="1" applyProtection="1">
      <alignment horizontal="center"/>
      <protection hidden="1"/>
    </xf>
    <xf numFmtId="0" fontId="0" fillId="20" borderId="12" xfId="0" applyFill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0" fillId="20" borderId="31" xfId="0" applyFont="1" applyFill="1" applyBorder="1" applyAlignment="1" applyProtection="1">
      <alignment horizontal="center" vertical="center"/>
      <protection hidden="1"/>
    </xf>
    <xf numFmtId="0" fontId="0" fillId="20" borderId="32" xfId="0" applyFont="1" applyFill="1" applyBorder="1" applyAlignment="1" applyProtection="1">
      <alignment horizontal="center" vertical="center"/>
      <protection hidden="1"/>
    </xf>
    <xf numFmtId="0" fontId="0" fillId="20" borderId="33" xfId="0" applyFont="1" applyFill="1" applyBorder="1" applyAlignment="1" applyProtection="1">
      <alignment horizontal="center" vertical="center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8" fillId="20" borderId="10" xfId="0" applyFont="1" applyFill="1" applyBorder="1" applyAlignment="1" applyProtection="1">
      <alignment horizontal="right"/>
      <protection hidden="1"/>
    </xf>
    <xf numFmtId="0" fontId="19" fillId="20" borderId="0" xfId="0" applyFont="1" applyFill="1" applyBorder="1" applyAlignment="1" applyProtection="1">
      <alignment horizontal="center"/>
      <protection hidden="1"/>
    </xf>
    <xf numFmtId="0" fontId="22" fillId="20" borderId="10" xfId="0" applyFont="1" applyFill="1" applyBorder="1" applyAlignment="1" applyProtection="1">
      <alignment horizontal="center" vertical="center" wrapText="1"/>
      <protection hidden="1"/>
    </xf>
    <xf numFmtId="0" fontId="23" fillId="20" borderId="10" xfId="0" applyFont="1" applyFill="1" applyBorder="1" applyAlignment="1" applyProtection="1">
      <alignment horizontal="center" vertical="center" wrapText="1"/>
      <protection hidden="1"/>
    </xf>
    <xf numFmtId="0" fontId="22" fillId="20" borderId="12" xfId="0" applyFont="1" applyFill="1" applyBorder="1" applyAlignment="1" applyProtection="1">
      <alignment horizontal="center" vertical="center" wrapText="1"/>
      <protection hidden="1"/>
    </xf>
    <xf numFmtId="0" fontId="22" fillId="20" borderId="17" xfId="0" applyFont="1" applyFill="1" applyBorder="1" applyAlignment="1" applyProtection="1">
      <alignment horizontal="center" vertical="center" wrapText="1"/>
      <protection hidden="1"/>
    </xf>
    <xf numFmtId="0" fontId="22" fillId="20" borderId="11" xfId="0" applyFont="1" applyFill="1" applyBorder="1" applyAlignment="1" applyProtection="1">
      <alignment horizontal="center" vertical="center" wrapText="1"/>
      <protection hidden="1"/>
    </xf>
    <xf numFmtId="0" fontId="8" fillId="20" borderId="10" xfId="0" applyFont="1" applyFill="1" applyBorder="1" applyAlignment="1" applyProtection="1">
      <alignment horizontal="right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0" fontId="22" fillId="20" borderId="13" xfId="0" applyFont="1" applyFill="1" applyBorder="1" applyAlignment="1" applyProtection="1">
      <alignment horizontal="center" vertical="center" wrapText="1"/>
      <protection hidden="1"/>
    </xf>
    <xf numFmtId="0" fontId="23" fillId="20" borderId="13" xfId="0" applyFont="1" applyFill="1" applyBorder="1" applyAlignment="1" applyProtection="1">
      <alignment horizontal="center" vertical="center" wrapText="1"/>
      <protection hidden="1"/>
    </xf>
    <xf numFmtId="0" fontId="24" fillId="20" borderId="10" xfId="0" applyFont="1" applyFill="1" applyBorder="1" applyAlignment="1" applyProtection="1">
      <alignment horizontal="center" vertical="center" wrapText="1"/>
      <protection hidden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1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sz val="11"/>
        <color rgb="FFFF0000"/>
      </font>
    </dxf>
    <dxf>
      <font>
        <sz val="11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1221"/>
  <sheetViews>
    <sheetView topLeftCell="A613" workbookViewId="0">
      <selection activeCell="B4" sqref="B4"/>
    </sheetView>
  </sheetViews>
  <sheetFormatPr defaultRowHeight="15" x14ac:dyDescent="0.25"/>
  <cols>
    <col min="1" max="1" width="7.140625" style="41" customWidth="1"/>
    <col min="2" max="2" width="44.7109375" style="41" customWidth="1"/>
    <col min="3" max="3" width="9.140625" style="41"/>
    <col min="4" max="4" width="18.5703125" style="41" customWidth="1"/>
    <col min="5" max="16384" width="9.140625" style="41"/>
  </cols>
  <sheetData>
    <row r="1" spans="1:4" ht="15.75" thickBot="1" x14ac:dyDescent="0.3">
      <c r="A1" s="42" t="s">
        <v>0</v>
      </c>
      <c r="B1" s="42" t="s">
        <v>1</v>
      </c>
      <c r="C1" s="42" t="s">
        <v>0</v>
      </c>
      <c r="D1" s="42" t="s">
        <v>2</v>
      </c>
    </row>
    <row r="2" spans="1:4" ht="42.75" thickBot="1" x14ac:dyDescent="0.3">
      <c r="A2" s="45">
        <v>910001</v>
      </c>
      <c r="B2" s="44" t="s">
        <v>1364</v>
      </c>
      <c r="C2" s="43">
        <v>910</v>
      </c>
      <c r="D2" s="44" t="s">
        <v>3</v>
      </c>
    </row>
    <row r="3" spans="1:4" ht="42.75" thickBot="1" x14ac:dyDescent="0.3">
      <c r="A3" s="45">
        <v>910002</v>
      </c>
      <c r="B3" s="44" t="s">
        <v>1365</v>
      </c>
      <c r="C3" s="45">
        <v>911</v>
      </c>
      <c r="D3" s="44" t="s">
        <v>4</v>
      </c>
    </row>
    <row r="4" spans="1:4" ht="42.75" thickBot="1" x14ac:dyDescent="0.3">
      <c r="A4" s="45">
        <v>910003</v>
      </c>
      <c r="B4" s="44" t="s">
        <v>1366</v>
      </c>
      <c r="C4" s="45">
        <v>912</v>
      </c>
      <c r="D4" s="44" t="s">
        <v>5</v>
      </c>
    </row>
    <row r="5" spans="1:4" ht="42.75" thickBot="1" x14ac:dyDescent="0.3">
      <c r="A5" s="45">
        <v>910004</v>
      </c>
      <c r="B5" s="44" t="s">
        <v>6</v>
      </c>
      <c r="C5" s="45">
        <v>913</v>
      </c>
      <c r="D5" s="44" t="s">
        <v>7</v>
      </c>
    </row>
    <row r="6" spans="1:4" ht="42.75" thickBot="1" x14ac:dyDescent="0.3">
      <c r="A6" s="45">
        <v>910005</v>
      </c>
      <c r="B6" s="44" t="s">
        <v>8</v>
      </c>
      <c r="C6" s="45">
        <v>914</v>
      </c>
      <c r="D6" s="44" t="s">
        <v>9</v>
      </c>
    </row>
    <row r="7" spans="1:4" ht="53.25" thickBot="1" x14ac:dyDescent="0.3">
      <c r="A7" s="45">
        <v>910006</v>
      </c>
      <c r="B7" s="44" t="s">
        <v>10</v>
      </c>
      <c r="C7" s="45">
        <v>915</v>
      </c>
      <c r="D7" s="44" t="s">
        <v>11</v>
      </c>
    </row>
    <row r="8" spans="1:4" ht="32.25" thickBot="1" x14ac:dyDescent="0.3">
      <c r="A8" s="45">
        <v>910007</v>
      </c>
      <c r="B8" s="44" t="s">
        <v>12</v>
      </c>
      <c r="C8" s="45">
        <v>916</v>
      </c>
      <c r="D8" s="44" t="s">
        <v>13</v>
      </c>
    </row>
    <row r="9" spans="1:4" ht="42.75" thickBot="1" x14ac:dyDescent="0.3">
      <c r="A9" s="45">
        <v>910008</v>
      </c>
      <c r="B9" s="44" t="s">
        <v>14</v>
      </c>
      <c r="C9" s="45">
        <v>917</v>
      </c>
      <c r="D9" s="44" t="s">
        <v>15</v>
      </c>
    </row>
    <row r="10" spans="1:4" ht="42.75" thickBot="1" x14ac:dyDescent="0.3">
      <c r="A10" s="45">
        <v>910009</v>
      </c>
      <c r="B10" s="44" t="s">
        <v>16</v>
      </c>
      <c r="C10" s="45">
        <v>918</v>
      </c>
      <c r="D10" s="44" t="s">
        <v>17</v>
      </c>
    </row>
    <row r="11" spans="1:4" ht="42.75" thickBot="1" x14ac:dyDescent="0.3">
      <c r="A11" s="45">
        <v>910010</v>
      </c>
      <c r="B11" s="44" t="s">
        <v>18</v>
      </c>
      <c r="C11" s="45">
        <v>919</v>
      </c>
      <c r="D11" s="44" t="s">
        <v>19</v>
      </c>
    </row>
    <row r="12" spans="1:4" ht="42.75" thickBot="1" x14ac:dyDescent="0.3">
      <c r="A12" s="45">
        <v>910011</v>
      </c>
      <c r="B12" s="44" t="s">
        <v>20</v>
      </c>
      <c r="C12" s="45">
        <v>920</v>
      </c>
      <c r="D12" s="44" t="s">
        <v>21</v>
      </c>
    </row>
    <row r="13" spans="1:4" ht="42.75" thickBot="1" x14ac:dyDescent="0.3">
      <c r="A13" s="45">
        <v>910012</v>
      </c>
      <c r="B13" s="44" t="s">
        <v>22</v>
      </c>
      <c r="C13" s="45">
        <v>921</v>
      </c>
      <c r="D13" s="44" t="s">
        <v>23</v>
      </c>
    </row>
    <row r="14" spans="1:4" ht="42.75" thickBot="1" x14ac:dyDescent="0.3">
      <c r="A14" s="45">
        <v>910013</v>
      </c>
      <c r="B14" s="44" t="s">
        <v>24</v>
      </c>
      <c r="C14" s="45">
        <v>922</v>
      </c>
      <c r="D14" s="44" t="s">
        <v>25</v>
      </c>
    </row>
    <row r="15" spans="1:4" ht="42.75" thickBot="1" x14ac:dyDescent="0.3">
      <c r="A15" s="45">
        <v>910014</v>
      </c>
      <c r="B15" s="44" t="s">
        <v>26</v>
      </c>
      <c r="C15" s="45">
        <v>923</v>
      </c>
      <c r="D15" s="44" t="s">
        <v>27</v>
      </c>
    </row>
    <row r="16" spans="1:4" ht="42.75" thickBot="1" x14ac:dyDescent="0.3">
      <c r="A16" s="45">
        <v>910015</v>
      </c>
      <c r="B16" s="44" t="s">
        <v>28</v>
      </c>
      <c r="C16" s="45">
        <v>924</v>
      </c>
      <c r="D16" s="44" t="s">
        <v>29</v>
      </c>
    </row>
    <row r="17" spans="1:4" ht="53.25" thickBot="1" x14ac:dyDescent="0.3">
      <c r="A17" s="45">
        <v>910016</v>
      </c>
      <c r="B17" s="44" t="s">
        <v>30</v>
      </c>
      <c r="C17" s="45">
        <v>925</v>
      </c>
      <c r="D17" s="44" t="s">
        <v>31</v>
      </c>
    </row>
    <row r="18" spans="1:4" ht="42.75" thickBot="1" x14ac:dyDescent="0.3">
      <c r="A18" s="45">
        <v>910201</v>
      </c>
      <c r="B18" s="44" t="s">
        <v>32</v>
      </c>
      <c r="C18" s="45">
        <v>926</v>
      </c>
      <c r="D18" s="44" t="s">
        <v>33</v>
      </c>
    </row>
    <row r="19" spans="1:4" ht="42.75" thickBot="1" x14ac:dyDescent="0.3">
      <c r="A19" s="45">
        <v>910202</v>
      </c>
      <c r="B19" s="44" t="s">
        <v>34</v>
      </c>
      <c r="C19" s="45">
        <v>927</v>
      </c>
      <c r="D19" s="44" t="s">
        <v>35</v>
      </c>
    </row>
    <row r="20" spans="1:4" ht="53.25" thickBot="1" x14ac:dyDescent="0.3">
      <c r="A20" s="45">
        <v>910204</v>
      </c>
      <c r="B20" s="44" t="s">
        <v>36</v>
      </c>
      <c r="C20" s="45">
        <v>928</v>
      </c>
      <c r="D20" s="44" t="s">
        <v>37</v>
      </c>
    </row>
    <row r="21" spans="1:4" ht="42.75" thickBot="1" x14ac:dyDescent="0.3">
      <c r="A21" s="45">
        <v>910207</v>
      </c>
      <c r="B21" s="44" t="s">
        <v>38</v>
      </c>
      <c r="C21" s="45">
        <v>929</v>
      </c>
      <c r="D21" s="44" t="s">
        <v>39</v>
      </c>
    </row>
    <row r="22" spans="1:4" ht="32.25" thickBot="1" x14ac:dyDescent="0.3">
      <c r="A22" s="45">
        <v>910208</v>
      </c>
      <c r="B22" s="44" t="s">
        <v>40</v>
      </c>
      <c r="C22" s="45">
        <v>930</v>
      </c>
      <c r="D22" s="44" t="s">
        <v>41</v>
      </c>
    </row>
    <row r="23" spans="1:4" ht="63.75" thickBot="1" x14ac:dyDescent="0.3">
      <c r="A23" s="45">
        <v>910500</v>
      </c>
      <c r="B23" s="44" t="s">
        <v>42</v>
      </c>
      <c r="C23" s="45">
        <v>932</v>
      </c>
      <c r="D23" s="44" t="s">
        <v>43</v>
      </c>
    </row>
    <row r="24" spans="1:4" ht="42.75" thickBot="1" x14ac:dyDescent="0.3">
      <c r="A24" s="80">
        <v>911001</v>
      </c>
      <c r="B24" s="81" t="s">
        <v>693</v>
      </c>
      <c r="C24" s="45">
        <v>933</v>
      </c>
      <c r="D24" s="44" t="s">
        <v>44</v>
      </c>
    </row>
    <row r="25" spans="1:4" ht="42.75" thickBot="1" x14ac:dyDescent="0.3">
      <c r="A25" s="80">
        <v>911002</v>
      </c>
      <c r="B25" s="81" t="s">
        <v>694</v>
      </c>
      <c r="C25" s="45">
        <v>934</v>
      </c>
      <c r="D25" s="44" t="s">
        <v>45</v>
      </c>
    </row>
    <row r="26" spans="1:4" ht="53.25" thickBot="1" x14ac:dyDescent="0.3">
      <c r="A26" s="80">
        <v>911003</v>
      </c>
      <c r="B26" s="81" t="s">
        <v>695</v>
      </c>
      <c r="C26" s="45">
        <v>935</v>
      </c>
      <c r="D26" s="44" t="s">
        <v>46</v>
      </c>
    </row>
    <row r="27" spans="1:4" ht="32.25" thickBot="1" x14ac:dyDescent="0.3">
      <c r="A27" s="80">
        <v>911004</v>
      </c>
      <c r="B27" s="81" t="s">
        <v>696</v>
      </c>
      <c r="C27" s="43">
        <v>2</v>
      </c>
      <c r="D27" s="44" t="s">
        <v>47</v>
      </c>
    </row>
    <row r="28" spans="1:4" ht="55.5" customHeight="1" thickBot="1" x14ac:dyDescent="0.3">
      <c r="A28" s="80">
        <v>911005</v>
      </c>
      <c r="B28" s="81" t="s">
        <v>697</v>
      </c>
      <c r="C28" s="45">
        <v>991</v>
      </c>
      <c r="D28" s="44" t="s">
        <v>1147</v>
      </c>
    </row>
    <row r="29" spans="1:4" ht="42.75" thickBot="1" x14ac:dyDescent="0.3">
      <c r="A29" s="80">
        <v>911006</v>
      </c>
      <c r="B29" s="81" t="s">
        <v>698</v>
      </c>
      <c r="C29" s="45">
        <v>992</v>
      </c>
      <c r="D29" s="44" t="s">
        <v>48</v>
      </c>
    </row>
    <row r="30" spans="1:4" ht="42.75" thickBot="1" x14ac:dyDescent="0.3">
      <c r="A30" s="80">
        <v>911007</v>
      </c>
      <c r="B30" s="81" t="s">
        <v>699</v>
      </c>
      <c r="C30" s="45">
        <v>993</v>
      </c>
      <c r="D30" s="44" t="s">
        <v>49</v>
      </c>
    </row>
    <row r="31" spans="1:4" ht="42.75" thickBot="1" x14ac:dyDescent="0.3">
      <c r="A31" s="80">
        <v>911008</v>
      </c>
      <c r="B31" s="81" t="s">
        <v>700</v>
      </c>
      <c r="C31" s="45">
        <v>994</v>
      </c>
      <c r="D31" s="44" t="s">
        <v>50</v>
      </c>
    </row>
    <row r="32" spans="1:4" ht="42.75" thickBot="1" x14ac:dyDescent="0.3">
      <c r="A32" s="80">
        <v>911009</v>
      </c>
      <c r="B32" s="81" t="s">
        <v>701</v>
      </c>
      <c r="C32" s="45">
        <v>995</v>
      </c>
      <c r="D32" s="44" t="s">
        <v>51</v>
      </c>
    </row>
    <row r="33" spans="1:4" ht="42.75" thickBot="1" x14ac:dyDescent="0.3">
      <c r="A33" s="80">
        <v>911010</v>
      </c>
      <c r="B33" s="81" t="s">
        <v>702</v>
      </c>
      <c r="C33" s="45">
        <v>996</v>
      </c>
      <c r="D33" s="44" t="s">
        <v>52</v>
      </c>
    </row>
    <row r="34" spans="1:4" ht="42.75" thickBot="1" x14ac:dyDescent="0.3">
      <c r="A34" s="80">
        <v>911011</v>
      </c>
      <c r="B34" s="81" t="s">
        <v>703</v>
      </c>
      <c r="C34" s="45">
        <v>997</v>
      </c>
      <c r="D34" s="44" t="s">
        <v>53</v>
      </c>
    </row>
    <row r="35" spans="1:4" ht="63.75" thickBot="1" x14ac:dyDescent="0.3">
      <c r="A35" s="80">
        <v>911012</v>
      </c>
      <c r="B35" s="81" t="s">
        <v>704</v>
      </c>
      <c r="C35" s="45">
        <v>998</v>
      </c>
      <c r="D35" s="44" t="s">
        <v>1150</v>
      </c>
    </row>
    <row r="36" spans="1:4" ht="42.75" thickBot="1" x14ac:dyDescent="0.3">
      <c r="A36" s="80">
        <v>911013</v>
      </c>
      <c r="B36" s="81" t="s">
        <v>705</v>
      </c>
      <c r="C36" s="45">
        <v>999</v>
      </c>
      <c r="D36" s="44" t="s">
        <v>54</v>
      </c>
    </row>
    <row r="37" spans="1:4" ht="32.25" thickBot="1" x14ac:dyDescent="0.3">
      <c r="A37" s="80">
        <v>911014</v>
      </c>
      <c r="B37" s="81" t="s">
        <v>706</v>
      </c>
      <c r="C37" s="45">
        <v>0</v>
      </c>
      <c r="D37" s="44" t="s">
        <v>1156</v>
      </c>
    </row>
    <row r="38" spans="1:4" ht="32.25" thickBot="1" x14ac:dyDescent="0.3">
      <c r="A38" s="80">
        <v>911015</v>
      </c>
      <c r="B38" s="81" t="s">
        <v>707</v>
      </c>
      <c r="C38" s="46"/>
      <c r="D38" s="46"/>
    </row>
    <row r="39" spans="1:4" ht="32.25" thickBot="1" x14ac:dyDescent="0.3">
      <c r="A39" s="80">
        <v>911016</v>
      </c>
      <c r="B39" s="81" t="s">
        <v>708</v>
      </c>
      <c r="C39" s="46"/>
      <c r="D39" s="46"/>
    </row>
    <row r="40" spans="1:4" ht="32.25" thickBot="1" x14ac:dyDescent="0.3">
      <c r="A40" s="80">
        <v>911017</v>
      </c>
      <c r="B40" s="81" t="s">
        <v>709</v>
      </c>
      <c r="C40" s="46"/>
      <c r="D40" s="46"/>
    </row>
    <row r="41" spans="1:4" ht="32.25" thickBot="1" x14ac:dyDescent="0.3">
      <c r="A41" s="80">
        <v>911018</v>
      </c>
      <c r="B41" s="81" t="s">
        <v>710</v>
      </c>
      <c r="C41" s="46"/>
      <c r="D41" s="46"/>
    </row>
    <row r="42" spans="1:4" ht="32.25" thickBot="1" x14ac:dyDescent="0.3">
      <c r="A42" s="80">
        <v>911201</v>
      </c>
      <c r="B42" s="81" t="s">
        <v>711</v>
      </c>
      <c r="C42" s="46"/>
      <c r="D42" s="46"/>
    </row>
    <row r="43" spans="1:4" ht="32.25" thickBot="1" x14ac:dyDescent="0.3">
      <c r="A43" s="80">
        <v>911202</v>
      </c>
      <c r="B43" s="81" t="s">
        <v>712</v>
      </c>
      <c r="C43" s="46"/>
      <c r="D43" s="46"/>
    </row>
    <row r="44" spans="1:4" ht="32.25" thickBot="1" x14ac:dyDescent="0.3">
      <c r="A44" s="80">
        <v>911204</v>
      </c>
      <c r="B44" s="81" t="s">
        <v>713</v>
      </c>
      <c r="C44" s="46"/>
      <c r="D44" s="46"/>
    </row>
    <row r="45" spans="1:4" ht="32.25" thickBot="1" x14ac:dyDescent="0.3">
      <c r="A45" s="80">
        <v>911205</v>
      </c>
      <c r="B45" s="81" t="s">
        <v>714</v>
      </c>
      <c r="C45" s="46"/>
      <c r="D45" s="46"/>
    </row>
    <row r="46" spans="1:4" ht="32.25" thickBot="1" x14ac:dyDescent="0.3">
      <c r="A46" s="80">
        <v>911206</v>
      </c>
      <c r="B46" s="81" t="s">
        <v>715</v>
      </c>
      <c r="C46" s="46"/>
      <c r="D46" s="46"/>
    </row>
    <row r="47" spans="1:4" ht="32.25" thickBot="1" x14ac:dyDescent="0.3">
      <c r="A47" s="80">
        <v>911207</v>
      </c>
      <c r="B47" s="81" t="s">
        <v>716</v>
      </c>
      <c r="C47" s="46"/>
      <c r="D47" s="46"/>
    </row>
    <row r="48" spans="1:4" ht="15.75" thickBot="1" x14ac:dyDescent="0.3">
      <c r="A48" s="45">
        <v>911500</v>
      </c>
      <c r="B48" s="44" t="s">
        <v>55</v>
      </c>
      <c r="C48" s="46"/>
      <c r="D48" s="46"/>
    </row>
    <row r="49" spans="1:4" ht="32.25" thickBot="1" x14ac:dyDescent="0.3">
      <c r="A49" s="80">
        <v>912001</v>
      </c>
      <c r="B49" s="81" t="s">
        <v>717</v>
      </c>
      <c r="C49" s="46"/>
      <c r="D49" s="46"/>
    </row>
    <row r="50" spans="1:4" ht="21.75" thickBot="1" x14ac:dyDescent="0.3">
      <c r="A50" s="45">
        <v>912002</v>
      </c>
      <c r="B50" s="44" t="s">
        <v>56</v>
      </c>
      <c r="C50" s="46"/>
      <c r="D50" s="46"/>
    </row>
    <row r="51" spans="1:4" ht="32.25" thickBot="1" x14ac:dyDescent="0.3">
      <c r="A51" s="80">
        <v>912003</v>
      </c>
      <c r="B51" s="81" t="s">
        <v>718</v>
      </c>
      <c r="C51" s="46"/>
      <c r="D51" s="46"/>
    </row>
    <row r="52" spans="1:4" ht="21.75" thickBot="1" x14ac:dyDescent="0.3">
      <c r="A52" s="45">
        <v>912004</v>
      </c>
      <c r="B52" s="44" t="s">
        <v>57</v>
      </c>
      <c r="C52" s="46"/>
      <c r="D52" s="46"/>
    </row>
    <row r="53" spans="1:4" ht="21.75" thickBot="1" x14ac:dyDescent="0.3">
      <c r="A53" s="45">
        <v>912005</v>
      </c>
      <c r="B53" s="44" t="s">
        <v>58</v>
      </c>
      <c r="C53" s="46"/>
      <c r="D53" s="46"/>
    </row>
    <row r="54" spans="1:4" ht="32.25" thickBot="1" x14ac:dyDescent="0.3">
      <c r="A54" s="80">
        <v>912006</v>
      </c>
      <c r="B54" s="81" t="s">
        <v>719</v>
      </c>
      <c r="C54" s="46"/>
      <c r="D54" s="46"/>
    </row>
    <row r="55" spans="1:4" ht="21.75" thickBot="1" x14ac:dyDescent="0.3">
      <c r="A55" s="45">
        <v>912007</v>
      </c>
      <c r="B55" s="44" t="s">
        <v>59</v>
      </c>
      <c r="C55" s="46"/>
      <c r="D55" s="46"/>
    </row>
    <row r="56" spans="1:4" ht="21.75" thickBot="1" x14ac:dyDescent="0.3">
      <c r="A56" s="45">
        <v>912008</v>
      </c>
      <c r="B56" s="44" t="s">
        <v>60</v>
      </c>
      <c r="C56" s="46"/>
      <c r="D56" s="46"/>
    </row>
    <row r="57" spans="1:4" ht="21.75" thickBot="1" x14ac:dyDescent="0.3">
      <c r="A57" s="45">
        <v>912009</v>
      </c>
      <c r="B57" s="44" t="s">
        <v>61</v>
      </c>
      <c r="C57" s="46"/>
      <c r="D57" s="46"/>
    </row>
    <row r="58" spans="1:4" ht="21.75" thickBot="1" x14ac:dyDescent="0.3">
      <c r="A58" s="45">
        <v>912101</v>
      </c>
      <c r="B58" s="44" t="s">
        <v>62</v>
      </c>
      <c r="C58" s="46"/>
      <c r="D58" s="46"/>
    </row>
    <row r="59" spans="1:4" ht="21.75" thickBot="1" x14ac:dyDescent="0.3">
      <c r="A59" s="45">
        <v>912102</v>
      </c>
      <c r="B59" s="44" t="s">
        <v>63</v>
      </c>
      <c r="C59" s="46"/>
      <c r="D59" s="46"/>
    </row>
    <row r="60" spans="1:4" ht="21.75" thickBot="1" x14ac:dyDescent="0.3">
      <c r="A60" s="45">
        <v>912201</v>
      </c>
      <c r="B60" s="44" t="s">
        <v>64</v>
      </c>
      <c r="C60" s="46"/>
      <c r="D60" s="46"/>
    </row>
    <row r="61" spans="1:4" ht="21.75" thickBot="1" x14ac:dyDescent="0.3">
      <c r="A61" s="45">
        <v>912202</v>
      </c>
      <c r="B61" s="44" t="s">
        <v>65</v>
      </c>
      <c r="C61" s="46"/>
      <c r="D61" s="46"/>
    </row>
    <row r="62" spans="1:4" ht="21.75" thickBot="1" x14ac:dyDescent="0.3">
      <c r="A62" s="45">
        <v>912203</v>
      </c>
      <c r="B62" s="44" t="s">
        <v>66</v>
      </c>
      <c r="C62" s="46"/>
      <c r="D62" s="46"/>
    </row>
    <row r="63" spans="1:4" ht="15.75" thickBot="1" x14ac:dyDescent="0.3">
      <c r="A63" s="45">
        <v>912500</v>
      </c>
      <c r="B63" s="44" t="s">
        <v>67</v>
      </c>
      <c r="C63" s="46"/>
      <c r="D63" s="46"/>
    </row>
    <row r="64" spans="1:4" ht="42.75" thickBot="1" x14ac:dyDescent="0.3">
      <c r="A64" s="80">
        <v>913001</v>
      </c>
      <c r="B64" s="81" t="s">
        <v>720</v>
      </c>
      <c r="C64" s="46"/>
      <c r="D64" s="46"/>
    </row>
    <row r="65" spans="1:4" ht="42.75" thickBot="1" x14ac:dyDescent="0.3">
      <c r="A65" s="80">
        <v>913002</v>
      </c>
      <c r="B65" s="81" t="s">
        <v>721</v>
      </c>
      <c r="C65" s="46"/>
      <c r="D65" s="46"/>
    </row>
    <row r="66" spans="1:4" ht="42.75" thickBot="1" x14ac:dyDescent="0.3">
      <c r="A66" s="80">
        <v>913003</v>
      </c>
      <c r="B66" s="81" t="s">
        <v>722</v>
      </c>
      <c r="C66" s="46"/>
      <c r="D66" s="46"/>
    </row>
    <row r="67" spans="1:4" ht="42.75" thickBot="1" x14ac:dyDescent="0.3">
      <c r="A67" s="80">
        <v>913004</v>
      </c>
      <c r="B67" s="81" t="s">
        <v>723</v>
      </c>
      <c r="C67" s="46"/>
      <c r="D67" s="46"/>
    </row>
    <row r="68" spans="1:4" ht="42.75" thickBot="1" x14ac:dyDescent="0.3">
      <c r="A68" s="80">
        <v>913005</v>
      </c>
      <c r="B68" s="81" t="s">
        <v>724</v>
      </c>
      <c r="C68" s="46"/>
      <c r="D68" s="46"/>
    </row>
    <row r="69" spans="1:4" ht="42.75" thickBot="1" x14ac:dyDescent="0.3">
      <c r="A69" s="80">
        <v>913006</v>
      </c>
      <c r="B69" s="81" t="s">
        <v>725</v>
      </c>
      <c r="C69" s="46"/>
      <c r="D69" s="46"/>
    </row>
    <row r="70" spans="1:4" ht="42.75" thickBot="1" x14ac:dyDescent="0.3">
      <c r="A70" s="80">
        <v>913007</v>
      </c>
      <c r="B70" s="81" t="s">
        <v>726</v>
      </c>
      <c r="C70" s="46"/>
      <c r="D70" s="46"/>
    </row>
    <row r="71" spans="1:4" ht="32.25" thickBot="1" x14ac:dyDescent="0.3">
      <c r="A71" s="80">
        <v>913008</v>
      </c>
      <c r="B71" s="81" t="s">
        <v>727</v>
      </c>
      <c r="C71" s="46"/>
      <c r="D71" s="46"/>
    </row>
    <row r="72" spans="1:4" ht="32.25" thickBot="1" x14ac:dyDescent="0.3">
      <c r="A72" s="80">
        <v>913009</v>
      </c>
      <c r="B72" s="81" t="s">
        <v>728</v>
      </c>
      <c r="C72" s="46"/>
      <c r="D72" s="46"/>
    </row>
    <row r="73" spans="1:4" ht="42.75" thickBot="1" x14ac:dyDescent="0.3">
      <c r="A73" s="80">
        <v>913010</v>
      </c>
      <c r="B73" s="81" t="s">
        <v>729</v>
      </c>
      <c r="C73" s="46"/>
      <c r="D73" s="46"/>
    </row>
    <row r="74" spans="1:4" ht="32.25" thickBot="1" x14ac:dyDescent="0.3">
      <c r="A74" s="80">
        <v>913011</v>
      </c>
      <c r="B74" s="81" t="s">
        <v>730</v>
      </c>
      <c r="C74" s="46"/>
      <c r="D74" s="46"/>
    </row>
    <row r="75" spans="1:4" ht="42.75" thickBot="1" x14ac:dyDescent="0.3">
      <c r="A75" s="80">
        <v>913012</v>
      </c>
      <c r="B75" s="81" t="s">
        <v>731</v>
      </c>
      <c r="C75" s="46"/>
      <c r="D75" s="46"/>
    </row>
    <row r="76" spans="1:4" ht="42.75" thickBot="1" x14ac:dyDescent="0.3">
      <c r="A76" s="80">
        <v>913013</v>
      </c>
      <c r="B76" s="81" t="s">
        <v>732</v>
      </c>
      <c r="C76" s="46"/>
      <c r="D76" s="46"/>
    </row>
    <row r="77" spans="1:4" ht="42.75" thickBot="1" x14ac:dyDescent="0.3">
      <c r="A77" s="80">
        <v>913014</v>
      </c>
      <c r="B77" s="81" t="s">
        <v>733</v>
      </c>
      <c r="C77" s="46"/>
      <c r="D77" s="46"/>
    </row>
    <row r="78" spans="1:4" ht="42.75" thickBot="1" x14ac:dyDescent="0.3">
      <c r="A78" s="80">
        <v>913015</v>
      </c>
      <c r="B78" s="81" t="s">
        <v>734</v>
      </c>
      <c r="C78" s="46"/>
      <c r="D78" s="46"/>
    </row>
    <row r="79" spans="1:4" ht="42.75" thickBot="1" x14ac:dyDescent="0.3">
      <c r="A79" s="80">
        <v>913016</v>
      </c>
      <c r="B79" s="81" t="s">
        <v>735</v>
      </c>
      <c r="C79" s="46"/>
      <c r="D79" s="46"/>
    </row>
    <row r="80" spans="1:4" ht="42.75" thickBot="1" x14ac:dyDescent="0.3">
      <c r="A80" s="80">
        <v>913017</v>
      </c>
      <c r="B80" s="81" t="s">
        <v>736</v>
      </c>
      <c r="C80" s="46"/>
      <c r="D80" s="46"/>
    </row>
    <row r="81" spans="1:4" ht="32.25" thickBot="1" x14ac:dyDescent="0.3">
      <c r="A81" s="80">
        <v>913018</v>
      </c>
      <c r="B81" s="81" t="s">
        <v>737</v>
      </c>
      <c r="C81" s="46"/>
      <c r="D81" s="46"/>
    </row>
    <row r="82" spans="1:4" ht="32.25" thickBot="1" x14ac:dyDescent="0.3">
      <c r="A82" s="80">
        <v>913019</v>
      </c>
      <c r="B82" s="81" t="s">
        <v>738</v>
      </c>
      <c r="C82" s="46"/>
      <c r="D82" s="46"/>
    </row>
    <row r="83" spans="1:4" ht="42.75" thickBot="1" x14ac:dyDescent="0.3">
      <c r="A83" s="80">
        <v>913020</v>
      </c>
      <c r="B83" s="81" t="s">
        <v>739</v>
      </c>
      <c r="C83" s="46"/>
      <c r="D83" s="46"/>
    </row>
    <row r="84" spans="1:4" ht="32.25" thickBot="1" x14ac:dyDescent="0.3">
      <c r="A84" s="45">
        <v>913021</v>
      </c>
      <c r="B84" s="44" t="s">
        <v>68</v>
      </c>
      <c r="C84" s="46"/>
      <c r="D84" s="46"/>
    </row>
    <row r="85" spans="1:4" ht="21.75" thickBot="1" x14ac:dyDescent="0.3">
      <c r="A85" s="45">
        <v>913201</v>
      </c>
      <c r="B85" s="44" t="s">
        <v>69</v>
      </c>
      <c r="C85" s="46"/>
      <c r="D85" s="46"/>
    </row>
    <row r="86" spans="1:4" ht="42.75" thickBot="1" x14ac:dyDescent="0.3">
      <c r="A86" s="80">
        <v>913202</v>
      </c>
      <c r="B86" s="81" t="s">
        <v>1151</v>
      </c>
      <c r="C86" s="46"/>
      <c r="D86" s="46"/>
    </row>
    <row r="87" spans="1:4" ht="42.75" thickBot="1" x14ac:dyDescent="0.3">
      <c r="A87" s="80">
        <v>913203</v>
      </c>
      <c r="B87" s="81" t="s">
        <v>740</v>
      </c>
      <c r="C87" s="46"/>
      <c r="D87" s="46"/>
    </row>
    <row r="88" spans="1:4" ht="42.75" thickBot="1" x14ac:dyDescent="0.3">
      <c r="A88" s="80">
        <v>913204</v>
      </c>
      <c r="B88" s="81" t="s">
        <v>741</v>
      </c>
      <c r="C88" s="46"/>
      <c r="D88" s="46"/>
    </row>
    <row r="89" spans="1:4" ht="42.75" thickBot="1" x14ac:dyDescent="0.3">
      <c r="A89" s="80">
        <v>913205</v>
      </c>
      <c r="B89" s="81" t="s">
        <v>742</v>
      </c>
      <c r="C89" s="46"/>
      <c r="D89" s="46"/>
    </row>
    <row r="90" spans="1:4" ht="21.75" thickBot="1" x14ac:dyDescent="0.3">
      <c r="A90" s="45">
        <v>913206</v>
      </c>
      <c r="B90" s="44" t="s">
        <v>70</v>
      </c>
      <c r="C90" s="46"/>
      <c r="D90" s="46"/>
    </row>
    <row r="91" spans="1:4" ht="42.75" thickBot="1" x14ac:dyDescent="0.3">
      <c r="A91" s="80">
        <v>913207</v>
      </c>
      <c r="B91" s="81" t="s">
        <v>743</v>
      </c>
      <c r="C91" s="46"/>
      <c r="D91" s="46"/>
    </row>
    <row r="92" spans="1:4" ht="21.75" thickBot="1" x14ac:dyDescent="0.3">
      <c r="A92" s="45">
        <v>913208</v>
      </c>
      <c r="B92" s="44" t="s">
        <v>71</v>
      </c>
      <c r="C92" s="46"/>
      <c r="D92" s="46"/>
    </row>
    <row r="93" spans="1:4" ht="42.75" thickBot="1" x14ac:dyDescent="0.3">
      <c r="A93" s="80">
        <v>913209</v>
      </c>
      <c r="B93" s="81" t="s">
        <v>744</v>
      </c>
      <c r="C93" s="46"/>
      <c r="D93" s="46"/>
    </row>
    <row r="94" spans="1:4" ht="42.75" thickBot="1" x14ac:dyDescent="0.3">
      <c r="A94" s="80">
        <v>913210</v>
      </c>
      <c r="B94" s="81" t="s">
        <v>745</v>
      </c>
      <c r="C94" s="46"/>
      <c r="D94" s="46"/>
    </row>
    <row r="95" spans="1:4" ht="42.75" thickBot="1" x14ac:dyDescent="0.3">
      <c r="A95" s="80">
        <v>913212</v>
      </c>
      <c r="B95" s="81" t="s">
        <v>746</v>
      </c>
      <c r="C95" s="46"/>
      <c r="D95" s="46"/>
    </row>
    <row r="96" spans="1:4" ht="42.75" thickBot="1" x14ac:dyDescent="0.3">
      <c r="A96" s="80">
        <v>913213</v>
      </c>
      <c r="B96" s="81" t="s">
        <v>747</v>
      </c>
      <c r="C96" s="46"/>
      <c r="D96" s="46"/>
    </row>
    <row r="97" spans="1:4" ht="15.75" thickBot="1" x14ac:dyDescent="0.3">
      <c r="A97" s="45">
        <v>913500</v>
      </c>
      <c r="B97" s="44" t="s">
        <v>72</v>
      </c>
      <c r="C97" s="46"/>
      <c r="D97" s="46"/>
    </row>
    <row r="98" spans="1:4" ht="42.75" thickBot="1" x14ac:dyDescent="0.3">
      <c r="A98" s="45">
        <v>913701</v>
      </c>
      <c r="B98" s="44" t="s">
        <v>73</v>
      </c>
      <c r="C98" s="46"/>
      <c r="D98" s="46"/>
    </row>
    <row r="99" spans="1:4" ht="42.75" thickBot="1" x14ac:dyDescent="0.3">
      <c r="A99" s="45">
        <v>913702</v>
      </c>
      <c r="B99" s="44" t="s">
        <v>74</v>
      </c>
      <c r="C99" s="46"/>
      <c r="D99" s="46"/>
    </row>
    <row r="100" spans="1:4" ht="42.75" thickBot="1" x14ac:dyDescent="0.3">
      <c r="A100" s="45">
        <v>913704</v>
      </c>
      <c r="B100" s="44" t="s">
        <v>75</v>
      </c>
      <c r="C100" s="46"/>
      <c r="D100" s="46"/>
    </row>
    <row r="101" spans="1:4" ht="42.75" thickBot="1" x14ac:dyDescent="0.3">
      <c r="A101" s="45">
        <v>913706</v>
      </c>
      <c r="B101" s="44" t="s">
        <v>76</v>
      </c>
      <c r="C101" s="46"/>
      <c r="D101" s="46"/>
    </row>
    <row r="102" spans="1:4" ht="42.75" thickBot="1" x14ac:dyDescent="0.3">
      <c r="A102" s="45">
        <v>913708</v>
      </c>
      <c r="B102" s="44" t="s">
        <v>77</v>
      </c>
      <c r="C102" s="46"/>
      <c r="D102" s="46"/>
    </row>
    <row r="103" spans="1:4" ht="32.25" thickBot="1" x14ac:dyDescent="0.3">
      <c r="A103" s="80">
        <v>914001</v>
      </c>
      <c r="B103" s="81" t="s">
        <v>748</v>
      </c>
      <c r="C103" s="46"/>
      <c r="D103" s="46"/>
    </row>
    <row r="104" spans="1:4" ht="32.25" thickBot="1" x14ac:dyDescent="0.3">
      <c r="A104" s="45">
        <v>914002</v>
      </c>
      <c r="B104" s="44" t="s">
        <v>78</v>
      </c>
      <c r="C104" s="46"/>
      <c r="D104" s="46"/>
    </row>
    <row r="105" spans="1:4" ht="32.25" thickBot="1" x14ac:dyDescent="0.3">
      <c r="A105" s="45">
        <v>914003</v>
      </c>
      <c r="B105" s="44" t="s">
        <v>79</v>
      </c>
      <c r="C105" s="46"/>
      <c r="D105" s="46"/>
    </row>
    <row r="106" spans="1:4" ht="32.25" thickBot="1" x14ac:dyDescent="0.3">
      <c r="A106" s="45">
        <v>914004</v>
      </c>
      <c r="B106" s="44" t="s">
        <v>80</v>
      </c>
      <c r="C106" s="46"/>
      <c r="D106" s="46"/>
    </row>
    <row r="107" spans="1:4" ht="32.25" thickBot="1" x14ac:dyDescent="0.3">
      <c r="A107" s="45">
        <v>914005</v>
      </c>
      <c r="B107" s="44" t="s">
        <v>81</v>
      </c>
      <c r="C107" s="46"/>
      <c r="D107" s="46"/>
    </row>
    <row r="108" spans="1:4" ht="32.25" thickBot="1" x14ac:dyDescent="0.3">
      <c r="A108" s="45">
        <v>914006</v>
      </c>
      <c r="B108" s="44" t="s">
        <v>82</v>
      </c>
      <c r="C108" s="46"/>
      <c r="D108" s="46"/>
    </row>
    <row r="109" spans="1:4" ht="32.25" thickBot="1" x14ac:dyDescent="0.3">
      <c r="A109" s="45">
        <v>914007</v>
      </c>
      <c r="B109" s="44" t="s">
        <v>83</v>
      </c>
      <c r="C109" s="46"/>
      <c r="D109" s="46"/>
    </row>
    <row r="110" spans="1:4" ht="32.25" thickBot="1" x14ac:dyDescent="0.3">
      <c r="A110" s="45">
        <v>914008</v>
      </c>
      <c r="B110" s="44" t="s">
        <v>84</v>
      </c>
      <c r="C110" s="46"/>
      <c r="D110" s="46"/>
    </row>
    <row r="111" spans="1:4" ht="32.25" thickBot="1" x14ac:dyDescent="0.3">
      <c r="A111" s="45">
        <v>914009</v>
      </c>
      <c r="B111" s="44" t="s">
        <v>85</v>
      </c>
      <c r="C111" s="46"/>
      <c r="D111" s="46"/>
    </row>
    <row r="112" spans="1:4" ht="32.25" thickBot="1" x14ac:dyDescent="0.3">
      <c r="A112" s="45">
        <v>914010</v>
      </c>
      <c r="B112" s="44" t="s">
        <v>86</v>
      </c>
      <c r="C112" s="46"/>
      <c r="D112" s="46"/>
    </row>
    <row r="113" spans="1:4" ht="32.25" thickBot="1" x14ac:dyDescent="0.3">
      <c r="A113" s="45">
        <v>914011</v>
      </c>
      <c r="B113" s="44" t="s">
        <v>87</v>
      </c>
      <c r="C113" s="46"/>
      <c r="D113" s="46"/>
    </row>
    <row r="114" spans="1:4" ht="32.25" thickBot="1" x14ac:dyDescent="0.3">
      <c r="A114" s="45">
        <v>914012</v>
      </c>
      <c r="B114" s="44" t="s">
        <v>88</v>
      </c>
      <c r="C114" s="46"/>
      <c r="D114" s="46"/>
    </row>
    <row r="115" spans="1:4" ht="32.25" thickBot="1" x14ac:dyDescent="0.3">
      <c r="A115" s="45">
        <v>914013</v>
      </c>
      <c r="B115" s="44" t="s">
        <v>89</v>
      </c>
      <c r="C115" s="46"/>
      <c r="D115" s="46"/>
    </row>
    <row r="116" spans="1:4" ht="32.25" thickBot="1" x14ac:dyDescent="0.3">
      <c r="A116" s="45">
        <v>914014</v>
      </c>
      <c r="B116" s="44" t="s">
        <v>90</v>
      </c>
      <c r="C116" s="46"/>
      <c r="D116" s="46"/>
    </row>
    <row r="117" spans="1:4" ht="32.25" thickBot="1" x14ac:dyDescent="0.3">
      <c r="A117" s="45">
        <v>914016</v>
      </c>
      <c r="B117" s="44" t="s">
        <v>91</v>
      </c>
      <c r="C117" s="46"/>
      <c r="D117" s="46"/>
    </row>
    <row r="118" spans="1:4" ht="32.25" thickBot="1" x14ac:dyDescent="0.3">
      <c r="A118" s="45">
        <v>914017</v>
      </c>
      <c r="B118" s="44" t="s">
        <v>92</v>
      </c>
      <c r="C118" s="46"/>
      <c r="D118" s="46"/>
    </row>
    <row r="119" spans="1:4" ht="32.25" thickBot="1" x14ac:dyDescent="0.3">
      <c r="A119" s="45">
        <v>914019</v>
      </c>
      <c r="B119" s="44" t="s">
        <v>93</v>
      </c>
      <c r="C119" s="46"/>
      <c r="D119" s="46"/>
    </row>
    <row r="120" spans="1:4" ht="32.25" thickBot="1" x14ac:dyDescent="0.3">
      <c r="A120" s="45">
        <v>914020</v>
      </c>
      <c r="B120" s="44" t="s">
        <v>94</v>
      </c>
      <c r="C120" s="46"/>
      <c r="D120" s="46"/>
    </row>
    <row r="121" spans="1:4" ht="32.25" thickBot="1" x14ac:dyDescent="0.3">
      <c r="A121" s="45">
        <v>914021</v>
      </c>
      <c r="B121" s="44" t="s">
        <v>95</v>
      </c>
      <c r="C121" s="46"/>
      <c r="D121" s="46"/>
    </row>
    <row r="122" spans="1:4" ht="32.25" thickBot="1" x14ac:dyDescent="0.3">
      <c r="A122" s="45">
        <v>914022</v>
      </c>
      <c r="B122" s="44" t="s">
        <v>1339</v>
      </c>
      <c r="C122" s="46"/>
      <c r="D122" s="46"/>
    </row>
    <row r="123" spans="1:4" ht="32.25" thickBot="1" x14ac:dyDescent="0.3">
      <c r="A123" s="45">
        <v>914023</v>
      </c>
      <c r="B123" s="44" t="s">
        <v>96</v>
      </c>
      <c r="C123" s="46"/>
      <c r="D123" s="46"/>
    </row>
    <row r="124" spans="1:4" ht="32.25" thickBot="1" x14ac:dyDescent="0.3">
      <c r="A124" s="45">
        <v>914024</v>
      </c>
      <c r="B124" s="44" t="s">
        <v>97</v>
      </c>
      <c r="C124" s="46"/>
      <c r="D124" s="46"/>
    </row>
    <row r="125" spans="1:4" ht="32.25" thickBot="1" x14ac:dyDescent="0.3">
      <c r="A125" s="45">
        <v>914025</v>
      </c>
      <c r="B125" s="44" t="s">
        <v>1338</v>
      </c>
      <c r="C125" s="46"/>
      <c r="D125" s="46"/>
    </row>
    <row r="126" spans="1:4" ht="32.25" thickBot="1" x14ac:dyDescent="0.3">
      <c r="A126" s="45">
        <v>914026</v>
      </c>
      <c r="B126" s="44" t="s">
        <v>1328</v>
      </c>
      <c r="C126" s="46"/>
      <c r="D126" s="46"/>
    </row>
    <row r="127" spans="1:4" ht="53.25" thickBot="1" x14ac:dyDescent="0.3">
      <c r="A127" s="45">
        <v>914027</v>
      </c>
      <c r="B127" s="44" t="s">
        <v>98</v>
      </c>
      <c r="C127" s="46"/>
      <c r="D127" s="46"/>
    </row>
    <row r="128" spans="1:4" ht="32.25" thickBot="1" x14ac:dyDescent="0.3">
      <c r="A128" s="45">
        <v>914201</v>
      </c>
      <c r="B128" s="44" t="s">
        <v>99</v>
      </c>
      <c r="C128" s="46"/>
      <c r="D128" s="46"/>
    </row>
    <row r="129" spans="1:4" ht="32.25" thickBot="1" x14ac:dyDescent="0.3">
      <c r="A129" s="45">
        <v>914202</v>
      </c>
      <c r="B129" s="44" t="s">
        <v>100</v>
      </c>
      <c r="C129" s="46"/>
      <c r="D129" s="46"/>
    </row>
    <row r="130" spans="1:4" ht="32.25" thickBot="1" x14ac:dyDescent="0.3">
      <c r="A130" s="45">
        <v>914203</v>
      </c>
      <c r="B130" s="44" t="s">
        <v>101</v>
      </c>
      <c r="C130" s="46"/>
      <c r="D130" s="46"/>
    </row>
    <row r="131" spans="1:4" ht="32.25" thickBot="1" x14ac:dyDescent="0.3">
      <c r="A131" s="45">
        <v>914204</v>
      </c>
      <c r="B131" s="44" t="s">
        <v>102</v>
      </c>
      <c r="C131" s="46"/>
      <c r="D131" s="46"/>
    </row>
    <row r="132" spans="1:4" ht="32.25" thickBot="1" x14ac:dyDescent="0.3">
      <c r="A132" s="45">
        <v>914205</v>
      </c>
      <c r="B132" s="44" t="s">
        <v>103</v>
      </c>
      <c r="C132" s="46"/>
      <c r="D132" s="46"/>
    </row>
    <row r="133" spans="1:4" ht="32.25" thickBot="1" x14ac:dyDescent="0.3">
      <c r="A133" s="45">
        <v>914206</v>
      </c>
      <c r="B133" s="44" t="s">
        <v>104</v>
      </c>
      <c r="C133" s="46"/>
      <c r="D133" s="46"/>
    </row>
    <row r="134" spans="1:4" ht="32.25" thickBot="1" x14ac:dyDescent="0.3">
      <c r="A134" s="45">
        <v>914207</v>
      </c>
      <c r="B134" s="44" t="s">
        <v>105</v>
      </c>
      <c r="C134" s="46"/>
      <c r="D134" s="46"/>
    </row>
    <row r="135" spans="1:4" ht="32.25" thickBot="1" x14ac:dyDescent="0.3">
      <c r="A135" s="45">
        <v>914208</v>
      </c>
      <c r="B135" s="44" t="s">
        <v>106</v>
      </c>
      <c r="C135" s="46"/>
      <c r="D135" s="46"/>
    </row>
    <row r="136" spans="1:4" ht="53.25" thickBot="1" x14ac:dyDescent="0.3">
      <c r="A136" s="45">
        <v>914209</v>
      </c>
      <c r="B136" s="44" t="s">
        <v>107</v>
      </c>
      <c r="C136" s="46"/>
      <c r="D136" s="46"/>
    </row>
    <row r="137" spans="1:4" ht="63.75" thickBot="1" x14ac:dyDescent="0.3">
      <c r="A137" s="80">
        <v>914210</v>
      </c>
      <c r="B137" s="81" t="s">
        <v>749</v>
      </c>
      <c r="C137" s="46"/>
      <c r="D137" s="46"/>
    </row>
    <row r="138" spans="1:4" ht="15.75" thickBot="1" x14ac:dyDescent="0.3">
      <c r="A138" s="45">
        <v>914500</v>
      </c>
      <c r="B138" s="44" t="s">
        <v>108</v>
      </c>
      <c r="C138" s="46"/>
      <c r="D138" s="46"/>
    </row>
    <row r="139" spans="1:4" ht="21.75" thickBot="1" x14ac:dyDescent="0.3">
      <c r="A139" s="80">
        <v>915001</v>
      </c>
      <c r="B139" s="81" t="s">
        <v>750</v>
      </c>
      <c r="C139" s="46"/>
      <c r="D139" s="46"/>
    </row>
    <row r="140" spans="1:4" ht="32.25" thickBot="1" x14ac:dyDescent="0.3">
      <c r="A140" s="45">
        <v>915002</v>
      </c>
      <c r="B140" s="44" t="s">
        <v>109</v>
      </c>
      <c r="C140" s="46"/>
      <c r="D140" s="46"/>
    </row>
    <row r="141" spans="1:4" ht="32.25" thickBot="1" x14ac:dyDescent="0.3">
      <c r="A141" s="45">
        <v>915003</v>
      </c>
      <c r="B141" s="44" t="s">
        <v>110</v>
      </c>
      <c r="C141" s="46"/>
      <c r="D141" s="46"/>
    </row>
    <row r="142" spans="1:4" ht="32.25" thickBot="1" x14ac:dyDescent="0.3">
      <c r="A142" s="45">
        <v>915004</v>
      </c>
      <c r="B142" s="44" t="s">
        <v>111</v>
      </c>
      <c r="C142" s="46"/>
      <c r="D142" s="46"/>
    </row>
    <row r="143" spans="1:4" ht="32.25" thickBot="1" x14ac:dyDescent="0.3">
      <c r="A143" s="45">
        <v>915005</v>
      </c>
      <c r="B143" s="44" t="s">
        <v>112</v>
      </c>
      <c r="C143" s="46"/>
      <c r="D143" s="46"/>
    </row>
    <row r="144" spans="1:4" ht="32.25" thickBot="1" x14ac:dyDescent="0.3">
      <c r="A144" s="45">
        <v>915006</v>
      </c>
      <c r="B144" s="44" t="s">
        <v>113</v>
      </c>
      <c r="C144" s="46"/>
      <c r="D144" s="46"/>
    </row>
    <row r="145" spans="1:4" ht="32.25" thickBot="1" x14ac:dyDescent="0.3">
      <c r="A145" s="45">
        <v>915007</v>
      </c>
      <c r="B145" s="44" t="s">
        <v>114</v>
      </c>
      <c r="C145" s="46"/>
      <c r="D145" s="46"/>
    </row>
    <row r="146" spans="1:4" ht="32.25" thickBot="1" x14ac:dyDescent="0.3">
      <c r="A146" s="45">
        <v>915008</v>
      </c>
      <c r="B146" s="44" t="s">
        <v>115</v>
      </c>
      <c r="C146" s="46"/>
      <c r="D146" s="46"/>
    </row>
    <row r="147" spans="1:4" ht="32.25" thickBot="1" x14ac:dyDescent="0.3">
      <c r="A147" s="45">
        <v>915009</v>
      </c>
      <c r="B147" s="44" t="s">
        <v>116</v>
      </c>
      <c r="C147" s="46"/>
      <c r="D147" s="46"/>
    </row>
    <row r="148" spans="1:4" ht="32.25" thickBot="1" x14ac:dyDescent="0.3">
      <c r="A148" s="45">
        <v>915010</v>
      </c>
      <c r="B148" s="44" t="s">
        <v>117</v>
      </c>
      <c r="C148" s="46"/>
      <c r="D148" s="46"/>
    </row>
    <row r="149" spans="1:4" ht="32.25" thickBot="1" x14ac:dyDescent="0.3">
      <c r="A149" s="45">
        <v>915011</v>
      </c>
      <c r="B149" s="44" t="s">
        <v>118</v>
      </c>
      <c r="C149" s="46"/>
      <c r="D149" s="46"/>
    </row>
    <row r="150" spans="1:4" ht="32.25" thickBot="1" x14ac:dyDescent="0.3">
      <c r="A150" s="45">
        <v>915012</v>
      </c>
      <c r="B150" s="44" t="s">
        <v>119</v>
      </c>
      <c r="C150" s="46"/>
      <c r="D150" s="46"/>
    </row>
    <row r="151" spans="1:4" ht="32.25" thickBot="1" x14ac:dyDescent="0.3">
      <c r="A151" s="45">
        <v>915013</v>
      </c>
      <c r="B151" s="44" t="s">
        <v>120</v>
      </c>
      <c r="C151" s="46"/>
      <c r="D151" s="46"/>
    </row>
    <row r="152" spans="1:4" ht="32.25" thickBot="1" x14ac:dyDescent="0.3">
      <c r="A152" s="45">
        <v>915014</v>
      </c>
      <c r="B152" s="44" t="s">
        <v>121</v>
      </c>
      <c r="C152" s="46"/>
      <c r="D152" s="46"/>
    </row>
    <row r="153" spans="1:4" ht="32.25" thickBot="1" x14ac:dyDescent="0.3">
      <c r="A153" s="45">
        <v>915015</v>
      </c>
      <c r="B153" s="44" t="s">
        <v>122</v>
      </c>
      <c r="C153" s="46"/>
      <c r="D153" s="46"/>
    </row>
    <row r="154" spans="1:4" ht="32.25" thickBot="1" x14ac:dyDescent="0.3">
      <c r="A154" s="45">
        <v>915016</v>
      </c>
      <c r="B154" s="44" t="s">
        <v>123</v>
      </c>
      <c r="C154" s="46"/>
      <c r="D154" s="46"/>
    </row>
    <row r="155" spans="1:4" ht="32.25" thickBot="1" x14ac:dyDescent="0.3">
      <c r="A155" s="45">
        <v>915017</v>
      </c>
      <c r="B155" s="44" t="s">
        <v>124</v>
      </c>
      <c r="C155" s="46"/>
      <c r="D155" s="46"/>
    </row>
    <row r="156" spans="1:4" ht="32.25" thickBot="1" x14ac:dyDescent="0.3">
      <c r="A156" s="45">
        <v>915018</v>
      </c>
      <c r="B156" s="44" t="s">
        <v>125</v>
      </c>
      <c r="C156" s="46"/>
      <c r="D156" s="46"/>
    </row>
    <row r="157" spans="1:4" ht="32.25" thickBot="1" x14ac:dyDescent="0.3">
      <c r="A157" s="45">
        <v>915019</v>
      </c>
      <c r="B157" s="44" t="s">
        <v>126</v>
      </c>
      <c r="C157" s="46"/>
      <c r="D157" s="46"/>
    </row>
    <row r="158" spans="1:4" ht="32.25" thickBot="1" x14ac:dyDescent="0.3">
      <c r="A158" s="45">
        <v>915020</v>
      </c>
      <c r="B158" s="44" t="s">
        <v>127</v>
      </c>
      <c r="C158" s="46"/>
      <c r="D158" s="46"/>
    </row>
    <row r="159" spans="1:4" ht="32.25" thickBot="1" x14ac:dyDescent="0.3">
      <c r="A159" s="45">
        <v>915021</v>
      </c>
      <c r="B159" s="44" t="s">
        <v>128</v>
      </c>
      <c r="C159" s="46"/>
      <c r="D159" s="46"/>
    </row>
    <row r="160" spans="1:4" ht="32.25" thickBot="1" x14ac:dyDescent="0.3">
      <c r="A160" s="45">
        <v>915022</v>
      </c>
      <c r="B160" s="44" t="s">
        <v>129</v>
      </c>
      <c r="C160" s="46"/>
      <c r="D160" s="46"/>
    </row>
    <row r="161" spans="1:4" ht="32.25" thickBot="1" x14ac:dyDescent="0.3">
      <c r="A161" s="45">
        <v>915023</v>
      </c>
      <c r="B161" s="44" t="s">
        <v>130</v>
      </c>
      <c r="C161" s="46"/>
      <c r="D161" s="46"/>
    </row>
    <row r="162" spans="1:4" ht="32.25" thickBot="1" x14ac:dyDescent="0.3">
      <c r="A162" s="45">
        <v>915024</v>
      </c>
      <c r="B162" s="44" t="s">
        <v>131</v>
      </c>
      <c r="C162" s="46"/>
      <c r="D162" s="46"/>
    </row>
    <row r="163" spans="1:4" ht="32.25" thickBot="1" x14ac:dyDescent="0.3">
      <c r="A163" s="45">
        <v>915202</v>
      </c>
      <c r="B163" s="44" t="s">
        <v>132</v>
      </c>
      <c r="C163" s="46"/>
      <c r="D163" s="46"/>
    </row>
    <row r="164" spans="1:4" ht="32.25" thickBot="1" x14ac:dyDescent="0.3">
      <c r="A164" s="45">
        <v>915204</v>
      </c>
      <c r="B164" s="44" t="s">
        <v>133</v>
      </c>
      <c r="C164" s="46"/>
      <c r="D164" s="46"/>
    </row>
    <row r="165" spans="1:4" ht="32.25" thickBot="1" x14ac:dyDescent="0.3">
      <c r="A165" s="45">
        <v>915205</v>
      </c>
      <c r="B165" s="44" t="s">
        <v>134</v>
      </c>
      <c r="C165" s="46"/>
      <c r="D165" s="46"/>
    </row>
    <row r="166" spans="1:4" ht="32.25" thickBot="1" x14ac:dyDescent="0.3">
      <c r="A166" s="45">
        <v>915206</v>
      </c>
      <c r="B166" s="44" t="s">
        <v>135</v>
      </c>
      <c r="C166" s="46"/>
      <c r="D166" s="46"/>
    </row>
    <row r="167" spans="1:4" ht="53.25" thickBot="1" x14ac:dyDescent="0.3">
      <c r="A167" s="45">
        <v>915207</v>
      </c>
      <c r="B167" s="44" t="s">
        <v>136</v>
      </c>
      <c r="C167" s="46"/>
      <c r="D167" s="46"/>
    </row>
    <row r="168" spans="1:4" ht="32.25" thickBot="1" x14ac:dyDescent="0.3">
      <c r="A168" s="45">
        <v>915208</v>
      </c>
      <c r="B168" s="44" t="s">
        <v>137</v>
      </c>
      <c r="C168" s="46"/>
      <c r="D168" s="46"/>
    </row>
    <row r="169" spans="1:4" ht="32.25" thickBot="1" x14ac:dyDescent="0.3">
      <c r="A169" s="45">
        <v>915209</v>
      </c>
      <c r="B169" s="44" t="s">
        <v>138</v>
      </c>
      <c r="C169" s="46"/>
      <c r="D169" s="46"/>
    </row>
    <row r="170" spans="1:4" ht="32.25" thickBot="1" x14ac:dyDescent="0.3">
      <c r="A170" s="45">
        <v>915210</v>
      </c>
      <c r="B170" s="44" t="s">
        <v>139</v>
      </c>
      <c r="C170" s="46"/>
      <c r="D170" s="46"/>
    </row>
    <row r="171" spans="1:4" ht="32.25" thickBot="1" x14ac:dyDescent="0.3">
      <c r="A171" s="45">
        <v>915214</v>
      </c>
      <c r="B171" s="44" t="s">
        <v>140</v>
      </c>
      <c r="C171" s="46"/>
      <c r="D171" s="46"/>
    </row>
    <row r="172" spans="1:4" ht="53.25" thickBot="1" x14ac:dyDescent="0.3">
      <c r="A172" s="45">
        <v>915215</v>
      </c>
      <c r="B172" s="44" t="s">
        <v>141</v>
      </c>
      <c r="C172" s="46"/>
      <c r="D172" s="46"/>
    </row>
    <row r="173" spans="1:4" ht="53.25" thickBot="1" x14ac:dyDescent="0.3">
      <c r="A173" s="80">
        <v>915216</v>
      </c>
      <c r="B173" s="81" t="s">
        <v>751</v>
      </c>
      <c r="C173" s="46"/>
      <c r="D173" s="46"/>
    </row>
    <row r="174" spans="1:4" ht="32.25" thickBot="1" x14ac:dyDescent="0.3">
      <c r="A174" s="45">
        <v>915217</v>
      </c>
      <c r="B174" s="44" t="s">
        <v>142</v>
      </c>
      <c r="C174" s="46"/>
      <c r="D174" s="46"/>
    </row>
    <row r="175" spans="1:4" ht="15.75" thickBot="1" x14ac:dyDescent="0.3">
      <c r="A175" s="45">
        <v>915500</v>
      </c>
      <c r="B175" s="44" t="s">
        <v>67</v>
      </c>
      <c r="C175" s="46"/>
      <c r="D175" s="46"/>
    </row>
    <row r="176" spans="1:4" ht="21.75" thickBot="1" x14ac:dyDescent="0.3">
      <c r="A176" s="45">
        <v>916001</v>
      </c>
      <c r="B176" s="44" t="s">
        <v>143</v>
      </c>
      <c r="C176" s="46"/>
      <c r="D176" s="46"/>
    </row>
    <row r="177" spans="1:4" ht="21.75" thickBot="1" x14ac:dyDescent="0.3">
      <c r="A177" s="45">
        <v>916002</v>
      </c>
      <c r="B177" s="44" t="s">
        <v>144</v>
      </c>
      <c r="C177" s="46"/>
      <c r="D177" s="46"/>
    </row>
    <row r="178" spans="1:4" ht="21.75" thickBot="1" x14ac:dyDescent="0.3">
      <c r="A178" s="45">
        <v>916003</v>
      </c>
      <c r="B178" s="44" t="s">
        <v>145</v>
      </c>
      <c r="C178" s="46"/>
      <c r="D178" s="46"/>
    </row>
    <row r="179" spans="1:4" ht="21.75" thickBot="1" x14ac:dyDescent="0.3">
      <c r="A179" s="45">
        <v>916004</v>
      </c>
      <c r="B179" s="44" t="s">
        <v>146</v>
      </c>
      <c r="C179" s="46"/>
      <c r="D179" s="46"/>
    </row>
    <row r="180" spans="1:4" ht="21.75" thickBot="1" x14ac:dyDescent="0.3">
      <c r="A180" s="80">
        <v>916005</v>
      </c>
      <c r="B180" s="81" t="s">
        <v>752</v>
      </c>
      <c r="C180" s="46"/>
      <c r="D180" s="46"/>
    </row>
    <row r="181" spans="1:4" ht="32.25" thickBot="1" x14ac:dyDescent="0.3">
      <c r="A181" s="45">
        <v>916006</v>
      </c>
      <c r="B181" s="44" t="s">
        <v>147</v>
      </c>
      <c r="C181" s="46"/>
      <c r="D181" s="46"/>
    </row>
    <row r="182" spans="1:4" ht="21.75" thickBot="1" x14ac:dyDescent="0.3">
      <c r="A182" s="80">
        <v>916007</v>
      </c>
      <c r="B182" s="81" t="s">
        <v>753</v>
      </c>
      <c r="C182" s="46"/>
      <c r="D182" s="46"/>
    </row>
    <row r="183" spans="1:4" ht="21.75" thickBot="1" x14ac:dyDescent="0.3">
      <c r="A183" s="45">
        <v>916008</v>
      </c>
      <c r="B183" s="44" t="s">
        <v>148</v>
      </c>
      <c r="C183" s="46"/>
      <c r="D183" s="46"/>
    </row>
    <row r="184" spans="1:4" ht="21.75" thickBot="1" x14ac:dyDescent="0.3">
      <c r="A184" s="80">
        <v>916009</v>
      </c>
      <c r="B184" s="81" t="s">
        <v>754</v>
      </c>
      <c r="C184" s="46"/>
      <c r="D184" s="46"/>
    </row>
    <row r="185" spans="1:4" ht="21.75" thickBot="1" x14ac:dyDescent="0.3">
      <c r="A185" s="45">
        <v>916010</v>
      </c>
      <c r="B185" s="44" t="s">
        <v>149</v>
      </c>
      <c r="C185" s="46"/>
      <c r="D185" s="46"/>
    </row>
    <row r="186" spans="1:4" ht="21.75" thickBot="1" x14ac:dyDescent="0.3">
      <c r="A186" s="45">
        <v>916011</v>
      </c>
      <c r="B186" s="44" t="s">
        <v>150</v>
      </c>
      <c r="C186" s="46"/>
      <c r="D186" s="46"/>
    </row>
    <row r="187" spans="1:4" ht="21.75" thickBot="1" x14ac:dyDescent="0.3">
      <c r="A187" s="45">
        <v>916012</v>
      </c>
      <c r="B187" s="44" t="s">
        <v>151</v>
      </c>
      <c r="C187" s="46"/>
      <c r="D187" s="46"/>
    </row>
    <row r="188" spans="1:4" ht="32.25" thickBot="1" x14ac:dyDescent="0.3">
      <c r="A188" s="80">
        <v>916201</v>
      </c>
      <c r="B188" s="81" t="s">
        <v>755</v>
      </c>
      <c r="C188" s="46"/>
      <c r="D188" s="46"/>
    </row>
    <row r="189" spans="1:4" ht="21.75" thickBot="1" x14ac:dyDescent="0.3">
      <c r="A189" s="45">
        <v>916202</v>
      </c>
      <c r="B189" s="44" t="s">
        <v>152</v>
      </c>
      <c r="C189" s="46"/>
      <c r="D189" s="46"/>
    </row>
    <row r="190" spans="1:4" ht="21.75" thickBot="1" x14ac:dyDescent="0.3">
      <c r="A190" s="45">
        <v>916203</v>
      </c>
      <c r="B190" s="44" t="s">
        <v>153</v>
      </c>
      <c r="C190" s="46"/>
      <c r="D190" s="46"/>
    </row>
    <row r="191" spans="1:4" ht="21.75" thickBot="1" x14ac:dyDescent="0.3">
      <c r="A191" s="45">
        <v>916204</v>
      </c>
      <c r="B191" s="44" t="s">
        <v>154</v>
      </c>
      <c r="C191" s="46"/>
      <c r="D191" s="46"/>
    </row>
    <row r="192" spans="1:4" ht="21.75" thickBot="1" x14ac:dyDescent="0.3">
      <c r="A192" s="45">
        <v>916205</v>
      </c>
      <c r="B192" s="44" t="s">
        <v>155</v>
      </c>
      <c r="C192" s="46"/>
      <c r="D192" s="46"/>
    </row>
    <row r="193" spans="1:4" ht="21.75" thickBot="1" x14ac:dyDescent="0.3">
      <c r="A193" s="45">
        <v>916206</v>
      </c>
      <c r="B193" s="44" t="s">
        <v>156</v>
      </c>
      <c r="C193" s="46"/>
      <c r="D193" s="46"/>
    </row>
    <row r="194" spans="1:4" ht="21.75" thickBot="1" x14ac:dyDescent="0.3">
      <c r="A194" s="45">
        <v>916207</v>
      </c>
      <c r="B194" s="44" t="s">
        <v>157</v>
      </c>
      <c r="C194" s="46"/>
      <c r="D194" s="46"/>
    </row>
    <row r="195" spans="1:4" ht="32.25" thickBot="1" x14ac:dyDescent="0.3">
      <c r="A195" s="45">
        <v>916208</v>
      </c>
      <c r="B195" s="44" t="s">
        <v>158</v>
      </c>
      <c r="C195" s="46"/>
      <c r="D195" s="46"/>
    </row>
    <row r="196" spans="1:4" ht="32.25" thickBot="1" x14ac:dyDescent="0.3">
      <c r="A196" s="80">
        <v>916209</v>
      </c>
      <c r="B196" s="81" t="s">
        <v>756</v>
      </c>
      <c r="C196" s="46"/>
      <c r="D196" s="46"/>
    </row>
    <row r="197" spans="1:4" ht="21.75" thickBot="1" x14ac:dyDescent="0.3">
      <c r="A197" s="45">
        <v>916210</v>
      </c>
      <c r="B197" s="44" t="s">
        <v>159</v>
      </c>
      <c r="C197" s="46"/>
      <c r="D197" s="46"/>
    </row>
    <row r="198" spans="1:4" ht="21.75" thickBot="1" x14ac:dyDescent="0.3">
      <c r="A198" s="45">
        <v>916211</v>
      </c>
      <c r="B198" s="44" t="s">
        <v>160</v>
      </c>
      <c r="C198" s="46"/>
      <c r="D198" s="46"/>
    </row>
    <row r="199" spans="1:4" ht="15.75" thickBot="1" x14ac:dyDescent="0.3">
      <c r="A199" s="45">
        <v>916500</v>
      </c>
      <c r="B199" s="44" t="s">
        <v>67</v>
      </c>
      <c r="C199" s="46"/>
      <c r="D199" s="46"/>
    </row>
    <row r="200" spans="1:4" ht="42.75" thickBot="1" x14ac:dyDescent="0.3">
      <c r="A200" s="45">
        <v>917001</v>
      </c>
      <c r="B200" s="44" t="s">
        <v>1293</v>
      </c>
      <c r="C200" s="46"/>
      <c r="D200" s="46"/>
    </row>
    <row r="201" spans="1:4" ht="32.25" thickBot="1" x14ac:dyDescent="0.3">
      <c r="A201" s="45">
        <v>917002</v>
      </c>
      <c r="B201" s="44" t="s">
        <v>161</v>
      </c>
      <c r="C201" s="46"/>
      <c r="D201" s="46"/>
    </row>
    <row r="202" spans="1:4" ht="32.25" thickBot="1" x14ac:dyDescent="0.3">
      <c r="A202" s="45">
        <v>917003</v>
      </c>
      <c r="B202" s="44" t="s">
        <v>162</v>
      </c>
      <c r="C202" s="46"/>
      <c r="D202" s="46"/>
    </row>
    <row r="203" spans="1:4" ht="32.25" thickBot="1" x14ac:dyDescent="0.3">
      <c r="A203" s="45">
        <v>917004</v>
      </c>
      <c r="B203" s="44" t="s">
        <v>163</v>
      </c>
      <c r="C203" s="46"/>
      <c r="D203" s="46"/>
    </row>
    <row r="204" spans="1:4" ht="32.25" thickBot="1" x14ac:dyDescent="0.3">
      <c r="A204" s="80">
        <v>917005</v>
      </c>
      <c r="B204" s="81" t="s">
        <v>757</v>
      </c>
      <c r="C204" s="46"/>
      <c r="D204" s="46"/>
    </row>
    <row r="205" spans="1:4" ht="32.25" thickBot="1" x14ac:dyDescent="0.3">
      <c r="A205" s="80">
        <v>917006</v>
      </c>
      <c r="B205" s="81" t="s">
        <v>758</v>
      </c>
      <c r="C205" s="46"/>
      <c r="D205" s="46"/>
    </row>
    <row r="206" spans="1:4" ht="21.75" thickBot="1" x14ac:dyDescent="0.3">
      <c r="A206" s="45">
        <v>917007</v>
      </c>
      <c r="B206" s="44" t="s">
        <v>164</v>
      </c>
      <c r="C206" s="46"/>
      <c r="D206" s="46"/>
    </row>
    <row r="207" spans="1:4" ht="21.75" thickBot="1" x14ac:dyDescent="0.3">
      <c r="A207" s="45">
        <v>917008</v>
      </c>
      <c r="B207" s="44" t="s">
        <v>165</v>
      </c>
      <c r="C207" s="46"/>
      <c r="D207" s="46"/>
    </row>
    <row r="208" spans="1:4" ht="21.75" thickBot="1" x14ac:dyDescent="0.3">
      <c r="A208" s="45">
        <v>917009</v>
      </c>
      <c r="B208" s="44" t="s">
        <v>166</v>
      </c>
      <c r="C208" s="46"/>
      <c r="D208" s="46"/>
    </row>
    <row r="209" spans="1:4" ht="21.75" thickBot="1" x14ac:dyDescent="0.3">
      <c r="A209" s="45">
        <v>917010</v>
      </c>
      <c r="B209" s="44" t="s">
        <v>167</v>
      </c>
      <c r="C209" s="46"/>
      <c r="D209" s="46"/>
    </row>
    <row r="210" spans="1:4" ht="21.75" thickBot="1" x14ac:dyDescent="0.3">
      <c r="A210" s="80">
        <v>917011</v>
      </c>
      <c r="B210" s="81" t="s">
        <v>759</v>
      </c>
      <c r="C210" s="46"/>
      <c r="D210" s="46"/>
    </row>
    <row r="211" spans="1:4" ht="21.75" thickBot="1" x14ac:dyDescent="0.3">
      <c r="A211" s="80">
        <v>917012</v>
      </c>
      <c r="B211" s="81" t="s">
        <v>760</v>
      </c>
      <c r="C211" s="46"/>
      <c r="D211" s="46"/>
    </row>
    <row r="212" spans="1:4" ht="21.75" thickBot="1" x14ac:dyDescent="0.3">
      <c r="A212" s="45">
        <v>917013</v>
      </c>
      <c r="B212" s="44" t="s">
        <v>168</v>
      </c>
      <c r="C212" s="46"/>
      <c r="D212" s="46"/>
    </row>
    <row r="213" spans="1:4" ht="32.25" thickBot="1" x14ac:dyDescent="0.3">
      <c r="A213" s="45">
        <v>917014</v>
      </c>
      <c r="B213" s="44" t="s">
        <v>169</v>
      </c>
      <c r="C213" s="46"/>
      <c r="D213" s="46"/>
    </row>
    <row r="214" spans="1:4" ht="21.75" thickBot="1" x14ac:dyDescent="0.3">
      <c r="A214" s="45">
        <v>917015</v>
      </c>
      <c r="B214" s="44" t="s">
        <v>170</v>
      </c>
      <c r="C214" s="46"/>
      <c r="D214" s="46"/>
    </row>
    <row r="215" spans="1:4" ht="32.25" thickBot="1" x14ac:dyDescent="0.3">
      <c r="A215" s="45">
        <v>917016</v>
      </c>
      <c r="B215" s="44" t="s">
        <v>171</v>
      </c>
      <c r="C215" s="46"/>
      <c r="D215" s="46"/>
    </row>
    <row r="216" spans="1:4" ht="21.75" thickBot="1" x14ac:dyDescent="0.3">
      <c r="A216" s="45">
        <v>917101</v>
      </c>
      <c r="B216" s="44" t="s">
        <v>172</v>
      </c>
      <c r="C216" s="46"/>
      <c r="D216" s="46"/>
    </row>
    <row r="217" spans="1:4" ht="21.75" thickBot="1" x14ac:dyDescent="0.3">
      <c r="A217" s="45">
        <v>917102</v>
      </c>
      <c r="B217" s="44" t="s">
        <v>173</v>
      </c>
      <c r="C217" s="46"/>
      <c r="D217" s="46"/>
    </row>
    <row r="218" spans="1:4" ht="21.75" thickBot="1" x14ac:dyDescent="0.3">
      <c r="A218" s="45">
        <v>917103</v>
      </c>
      <c r="B218" s="44" t="s">
        <v>174</v>
      </c>
      <c r="C218" s="46"/>
      <c r="D218" s="46"/>
    </row>
    <row r="219" spans="1:4" ht="32.25" thickBot="1" x14ac:dyDescent="0.3">
      <c r="A219" s="45">
        <v>917201</v>
      </c>
      <c r="B219" s="44" t="s">
        <v>175</v>
      </c>
      <c r="C219" s="46"/>
      <c r="D219" s="46"/>
    </row>
    <row r="220" spans="1:4" ht="32.25" thickBot="1" x14ac:dyDescent="0.3">
      <c r="A220" s="45">
        <v>917202</v>
      </c>
      <c r="B220" s="44" t="s">
        <v>176</v>
      </c>
      <c r="C220" s="46"/>
      <c r="D220" s="46"/>
    </row>
    <row r="221" spans="1:4" ht="21.75" thickBot="1" x14ac:dyDescent="0.3">
      <c r="A221" s="45">
        <v>917203</v>
      </c>
      <c r="B221" s="44" t="s">
        <v>177</v>
      </c>
      <c r="C221" s="46"/>
      <c r="D221" s="46"/>
    </row>
    <row r="222" spans="1:4" ht="21.75" thickBot="1" x14ac:dyDescent="0.3">
      <c r="A222" s="45">
        <v>917204</v>
      </c>
      <c r="B222" s="44" t="s">
        <v>178</v>
      </c>
      <c r="C222" s="46"/>
      <c r="D222" s="46"/>
    </row>
    <row r="223" spans="1:4" ht="21.75" thickBot="1" x14ac:dyDescent="0.3">
      <c r="A223" s="45">
        <v>917205</v>
      </c>
      <c r="B223" s="44" t="s">
        <v>179</v>
      </c>
      <c r="C223" s="46"/>
      <c r="D223" s="46"/>
    </row>
    <row r="224" spans="1:4" ht="21.75" thickBot="1" x14ac:dyDescent="0.3">
      <c r="A224" s="45">
        <v>917206</v>
      </c>
      <c r="B224" s="44" t="s">
        <v>180</v>
      </c>
      <c r="C224" s="46"/>
      <c r="D224" s="46"/>
    </row>
    <row r="225" spans="1:4" ht="21.75" thickBot="1" x14ac:dyDescent="0.3">
      <c r="A225" s="45">
        <v>917207</v>
      </c>
      <c r="B225" s="44" t="s">
        <v>181</v>
      </c>
      <c r="C225" s="46"/>
      <c r="D225" s="46"/>
    </row>
    <row r="226" spans="1:4" ht="21.75" thickBot="1" x14ac:dyDescent="0.3">
      <c r="A226" s="45">
        <v>917209</v>
      </c>
      <c r="B226" s="44" t="s">
        <v>182</v>
      </c>
      <c r="C226" s="46"/>
      <c r="D226" s="46"/>
    </row>
    <row r="227" spans="1:4" ht="32.25" thickBot="1" x14ac:dyDescent="0.3">
      <c r="A227" s="45">
        <v>917210</v>
      </c>
      <c r="B227" s="44" t="s">
        <v>183</v>
      </c>
      <c r="C227" s="46"/>
      <c r="D227" s="46"/>
    </row>
    <row r="228" spans="1:4" ht="15.75" thickBot="1" x14ac:dyDescent="0.3">
      <c r="A228" s="45">
        <v>917500</v>
      </c>
      <c r="B228" s="44" t="s">
        <v>67</v>
      </c>
      <c r="C228" s="46"/>
      <c r="D228" s="46"/>
    </row>
    <row r="229" spans="1:4" ht="32.25" thickBot="1" x14ac:dyDescent="0.3">
      <c r="A229" s="45">
        <v>918001</v>
      </c>
      <c r="B229" s="44" t="s">
        <v>1271</v>
      </c>
      <c r="C229" s="46"/>
      <c r="D229" s="46"/>
    </row>
    <row r="230" spans="1:4" ht="32.25" thickBot="1" x14ac:dyDescent="0.3">
      <c r="A230" s="80">
        <v>918002</v>
      </c>
      <c r="B230" s="81" t="s">
        <v>761</v>
      </c>
      <c r="C230" s="46"/>
      <c r="D230" s="46"/>
    </row>
    <row r="231" spans="1:4" ht="32.25" thickBot="1" x14ac:dyDescent="0.3">
      <c r="A231" s="80">
        <v>918003</v>
      </c>
      <c r="B231" s="81" t="s">
        <v>762</v>
      </c>
      <c r="C231" s="46"/>
      <c r="D231" s="46"/>
    </row>
    <row r="232" spans="1:4" ht="32.25" thickBot="1" x14ac:dyDescent="0.3">
      <c r="A232" s="45">
        <v>918004</v>
      </c>
      <c r="B232" s="44" t="s">
        <v>184</v>
      </c>
      <c r="C232" s="46"/>
      <c r="D232" s="46"/>
    </row>
    <row r="233" spans="1:4" ht="32.25" thickBot="1" x14ac:dyDescent="0.3">
      <c r="A233" s="45">
        <v>918005</v>
      </c>
      <c r="B233" s="44" t="s">
        <v>185</v>
      </c>
      <c r="C233" s="46"/>
      <c r="D233" s="46"/>
    </row>
    <row r="234" spans="1:4" ht="32.25" thickBot="1" x14ac:dyDescent="0.3">
      <c r="A234" s="80">
        <v>918006</v>
      </c>
      <c r="B234" s="81" t="s">
        <v>763</v>
      </c>
      <c r="C234" s="46"/>
      <c r="D234" s="46"/>
    </row>
    <row r="235" spans="1:4" ht="32.25" thickBot="1" x14ac:dyDescent="0.3">
      <c r="A235" s="45">
        <v>918007</v>
      </c>
      <c r="B235" s="44" t="s">
        <v>186</v>
      </c>
      <c r="C235" s="46"/>
      <c r="D235" s="46"/>
    </row>
    <row r="236" spans="1:4" ht="32.25" thickBot="1" x14ac:dyDescent="0.3">
      <c r="A236" s="45">
        <v>918008</v>
      </c>
      <c r="B236" s="44" t="s">
        <v>1269</v>
      </c>
      <c r="C236" s="46"/>
      <c r="D236" s="46"/>
    </row>
    <row r="237" spans="1:4" ht="32.25" thickBot="1" x14ac:dyDescent="0.3">
      <c r="A237" s="80">
        <v>918009</v>
      </c>
      <c r="B237" s="81" t="s">
        <v>764</v>
      </c>
      <c r="C237" s="46"/>
      <c r="D237" s="46"/>
    </row>
    <row r="238" spans="1:4" ht="32.25" thickBot="1" x14ac:dyDescent="0.3">
      <c r="A238" s="80">
        <v>918010</v>
      </c>
      <c r="B238" s="81" t="s">
        <v>765</v>
      </c>
      <c r="C238" s="46"/>
      <c r="D238" s="46"/>
    </row>
    <row r="239" spans="1:4" ht="32.25" thickBot="1" x14ac:dyDescent="0.3">
      <c r="A239" s="80">
        <v>918011</v>
      </c>
      <c r="B239" s="81" t="s">
        <v>766</v>
      </c>
      <c r="C239" s="46"/>
      <c r="D239" s="46"/>
    </row>
    <row r="240" spans="1:4" ht="32.25" thickBot="1" x14ac:dyDescent="0.3">
      <c r="A240" s="80">
        <v>918012</v>
      </c>
      <c r="B240" s="81" t="s">
        <v>767</v>
      </c>
      <c r="C240" s="46"/>
      <c r="D240" s="46"/>
    </row>
    <row r="241" spans="1:4" ht="32.25" thickBot="1" x14ac:dyDescent="0.3">
      <c r="A241" s="45">
        <v>918013</v>
      </c>
      <c r="B241" s="44" t="s">
        <v>187</v>
      </c>
      <c r="C241" s="46"/>
      <c r="D241" s="46"/>
    </row>
    <row r="242" spans="1:4" ht="32.25" thickBot="1" x14ac:dyDescent="0.3">
      <c r="A242" s="80">
        <v>918014</v>
      </c>
      <c r="B242" s="81" t="s">
        <v>768</v>
      </c>
      <c r="C242" s="46"/>
      <c r="D242" s="46"/>
    </row>
    <row r="243" spans="1:4" ht="32.25" thickBot="1" x14ac:dyDescent="0.3">
      <c r="A243" s="45">
        <v>918015</v>
      </c>
      <c r="B243" s="44" t="s">
        <v>188</v>
      </c>
      <c r="C243" s="46"/>
      <c r="D243" s="46"/>
    </row>
    <row r="244" spans="1:4" ht="32.25" thickBot="1" x14ac:dyDescent="0.3">
      <c r="A244" s="45">
        <v>918016</v>
      </c>
      <c r="B244" s="44" t="s">
        <v>189</v>
      </c>
      <c r="C244" s="46"/>
      <c r="D244" s="46"/>
    </row>
    <row r="245" spans="1:4" ht="53.25" thickBot="1" x14ac:dyDescent="0.3">
      <c r="A245" s="45">
        <v>918017</v>
      </c>
      <c r="B245" s="44" t="s">
        <v>190</v>
      </c>
      <c r="C245" s="46"/>
      <c r="D245" s="46"/>
    </row>
    <row r="246" spans="1:4" ht="32.25" thickBot="1" x14ac:dyDescent="0.3">
      <c r="A246" s="80">
        <v>918201</v>
      </c>
      <c r="B246" s="81" t="s">
        <v>769</v>
      </c>
      <c r="C246" s="46"/>
      <c r="D246" s="46"/>
    </row>
    <row r="247" spans="1:4" ht="32.25" thickBot="1" x14ac:dyDescent="0.3">
      <c r="A247" s="80">
        <v>918202</v>
      </c>
      <c r="B247" s="81" t="s">
        <v>770</v>
      </c>
      <c r="C247" s="46"/>
      <c r="D247" s="46"/>
    </row>
    <row r="248" spans="1:4" ht="32.25" thickBot="1" x14ac:dyDescent="0.3">
      <c r="A248" s="80">
        <v>918203</v>
      </c>
      <c r="B248" s="81" t="s">
        <v>771</v>
      </c>
      <c r="C248" s="46"/>
      <c r="D248" s="46"/>
    </row>
    <row r="249" spans="1:4" ht="32.25" thickBot="1" x14ac:dyDescent="0.3">
      <c r="A249" s="80">
        <v>918204</v>
      </c>
      <c r="B249" s="81" t="s">
        <v>772</v>
      </c>
      <c r="C249" s="46"/>
      <c r="D249" s="46"/>
    </row>
    <row r="250" spans="1:4" ht="32.25" thickBot="1" x14ac:dyDescent="0.3">
      <c r="A250" s="80">
        <v>918205</v>
      </c>
      <c r="B250" s="81" t="s">
        <v>773</v>
      </c>
      <c r="C250" s="46"/>
      <c r="D250" s="46"/>
    </row>
    <row r="251" spans="1:4" ht="32.25" thickBot="1" x14ac:dyDescent="0.3">
      <c r="A251" s="80">
        <v>918206</v>
      </c>
      <c r="B251" s="81" t="s">
        <v>774</v>
      </c>
      <c r="C251" s="46"/>
      <c r="D251" s="46"/>
    </row>
    <row r="252" spans="1:4" ht="32.25" thickBot="1" x14ac:dyDescent="0.3">
      <c r="A252" s="80">
        <v>918207</v>
      </c>
      <c r="B252" s="81" t="s">
        <v>775</v>
      </c>
      <c r="C252" s="46"/>
      <c r="D252" s="46"/>
    </row>
    <row r="253" spans="1:4" ht="32.25" thickBot="1" x14ac:dyDescent="0.3">
      <c r="A253" s="80">
        <v>918208</v>
      </c>
      <c r="B253" s="81" t="s">
        <v>776</v>
      </c>
      <c r="C253" s="46"/>
      <c r="D253" s="46"/>
    </row>
    <row r="254" spans="1:4" ht="32.25" thickBot="1" x14ac:dyDescent="0.3">
      <c r="A254" s="80">
        <v>918209</v>
      </c>
      <c r="B254" s="81" t="s">
        <v>777</v>
      </c>
      <c r="C254" s="46"/>
      <c r="D254" s="46"/>
    </row>
    <row r="255" spans="1:4" ht="32.25" thickBot="1" x14ac:dyDescent="0.3">
      <c r="A255" s="80">
        <v>918210</v>
      </c>
      <c r="B255" s="81" t="s">
        <v>778</v>
      </c>
      <c r="C255" s="46"/>
      <c r="D255" s="46"/>
    </row>
    <row r="256" spans="1:4" ht="15.75" thickBot="1" x14ac:dyDescent="0.3">
      <c r="A256" s="45">
        <v>918500</v>
      </c>
      <c r="B256" s="44" t="s">
        <v>67</v>
      </c>
      <c r="C256" s="46"/>
      <c r="D256" s="46"/>
    </row>
    <row r="257" spans="1:4" ht="53.25" thickBot="1" x14ac:dyDescent="0.3">
      <c r="A257" s="80">
        <v>919001</v>
      </c>
      <c r="B257" s="81" t="s">
        <v>1310</v>
      </c>
      <c r="C257" s="46"/>
      <c r="D257" s="46"/>
    </row>
    <row r="258" spans="1:4" ht="42.75" thickBot="1" x14ac:dyDescent="0.3">
      <c r="A258" s="80">
        <v>919002</v>
      </c>
      <c r="B258" s="81" t="s">
        <v>779</v>
      </c>
      <c r="C258" s="46"/>
      <c r="D258" s="46"/>
    </row>
    <row r="259" spans="1:4" ht="32.25" thickBot="1" x14ac:dyDescent="0.3">
      <c r="A259" s="80">
        <v>919003</v>
      </c>
      <c r="B259" s="81" t="s">
        <v>1274</v>
      </c>
      <c r="C259" s="46"/>
      <c r="D259" s="46"/>
    </row>
    <row r="260" spans="1:4" ht="42.75" thickBot="1" x14ac:dyDescent="0.3">
      <c r="A260" s="80">
        <v>919006</v>
      </c>
      <c r="B260" s="81" t="s">
        <v>780</v>
      </c>
      <c r="C260" s="46"/>
      <c r="D260" s="46"/>
    </row>
    <row r="261" spans="1:4" ht="32.25" thickBot="1" x14ac:dyDescent="0.3">
      <c r="A261" s="80">
        <v>919007</v>
      </c>
      <c r="B261" s="81" t="s">
        <v>781</v>
      </c>
      <c r="C261" s="46"/>
      <c r="D261" s="46"/>
    </row>
    <row r="262" spans="1:4" ht="42.75" thickBot="1" x14ac:dyDescent="0.3">
      <c r="A262" s="80">
        <v>919008</v>
      </c>
      <c r="B262" s="81" t="s">
        <v>782</v>
      </c>
      <c r="C262" s="46"/>
      <c r="D262" s="46"/>
    </row>
    <row r="263" spans="1:4" ht="42.75" thickBot="1" x14ac:dyDescent="0.3">
      <c r="A263" s="80">
        <v>919009</v>
      </c>
      <c r="B263" s="81" t="s">
        <v>783</v>
      </c>
      <c r="C263" s="46"/>
      <c r="D263" s="46"/>
    </row>
    <row r="264" spans="1:4" ht="42.75" thickBot="1" x14ac:dyDescent="0.3">
      <c r="A264" s="80">
        <v>919010</v>
      </c>
      <c r="B264" s="81" t="s">
        <v>784</v>
      </c>
      <c r="C264" s="46"/>
      <c r="D264" s="46"/>
    </row>
    <row r="265" spans="1:4" ht="42.75" thickBot="1" x14ac:dyDescent="0.3">
      <c r="A265" s="80">
        <v>919011</v>
      </c>
      <c r="B265" s="81" t="s">
        <v>785</v>
      </c>
      <c r="C265" s="46"/>
      <c r="D265" s="46"/>
    </row>
    <row r="266" spans="1:4" ht="42.75" thickBot="1" x14ac:dyDescent="0.3">
      <c r="A266" s="80">
        <v>919012</v>
      </c>
      <c r="B266" s="81" t="s">
        <v>786</v>
      </c>
      <c r="C266" s="46"/>
      <c r="D266" s="46"/>
    </row>
    <row r="267" spans="1:4" ht="42.75" thickBot="1" x14ac:dyDescent="0.3">
      <c r="A267" s="80">
        <v>919013</v>
      </c>
      <c r="B267" s="81" t="s">
        <v>787</v>
      </c>
      <c r="C267" s="46"/>
      <c r="D267" s="46"/>
    </row>
    <row r="268" spans="1:4" ht="42.75" thickBot="1" x14ac:dyDescent="0.3">
      <c r="A268" s="80">
        <v>919014</v>
      </c>
      <c r="B268" s="81" t="s">
        <v>788</v>
      </c>
      <c r="C268" s="46"/>
      <c r="D268" s="46"/>
    </row>
    <row r="269" spans="1:4" ht="42.75" thickBot="1" x14ac:dyDescent="0.3">
      <c r="A269" s="80">
        <v>919015</v>
      </c>
      <c r="B269" s="81" t="s">
        <v>789</v>
      </c>
      <c r="C269" s="46"/>
      <c r="D269" s="46"/>
    </row>
    <row r="270" spans="1:4" ht="42.75" thickBot="1" x14ac:dyDescent="0.3">
      <c r="A270" s="80">
        <v>919016</v>
      </c>
      <c r="B270" s="81" t="s">
        <v>790</v>
      </c>
      <c r="C270" s="46"/>
      <c r="D270" s="46"/>
    </row>
    <row r="271" spans="1:4" ht="42.75" thickBot="1" x14ac:dyDescent="0.3">
      <c r="A271" s="80">
        <v>919017</v>
      </c>
      <c r="B271" s="81" t="s">
        <v>791</v>
      </c>
      <c r="C271" s="46"/>
      <c r="D271" s="46"/>
    </row>
    <row r="272" spans="1:4" ht="42.75" thickBot="1" x14ac:dyDescent="0.3">
      <c r="A272" s="80">
        <v>919018</v>
      </c>
      <c r="B272" s="81" t="s">
        <v>792</v>
      </c>
      <c r="C272" s="46"/>
      <c r="D272" s="46"/>
    </row>
    <row r="273" spans="1:4" ht="42.75" thickBot="1" x14ac:dyDescent="0.3">
      <c r="A273" s="80">
        <v>919019</v>
      </c>
      <c r="B273" s="81" t="s">
        <v>793</v>
      </c>
      <c r="C273" s="46"/>
      <c r="D273" s="46"/>
    </row>
    <row r="274" spans="1:4" ht="32.25" thickBot="1" x14ac:dyDescent="0.3">
      <c r="A274" s="80">
        <v>919020</v>
      </c>
      <c r="B274" s="81" t="s">
        <v>794</v>
      </c>
      <c r="C274" s="46"/>
      <c r="D274" s="46"/>
    </row>
    <row r="275" spans="1:4" ht="42.75" thickBot="1" x14ac:dyDescent="0.3">
      <c r="A275" s="80">
        <v>919021</v>
      </c>
      <c r="B275" s="81" t="s">
        <v>795</v>
      </c>
      <c r="C275" s="46"/>
      <c r="D275" s="46"/>
    </row>
    <row r="276" spans="1:4" ht="42.75" thickBot="1" x14ac:dyDescent="0.3">
      <c r="A276" s="80">
        <v>919022</v>
      </c>
      <c r="B276" s="81" t="s">
        <v>796</v>
      </c>
      <c r="C276" s="46"/>
      <c r="D276" s="46"/>
    </row>
    <row r="277" spans="1:4" ht="42.75" thickBot="1" x14ac:dyDescent="0.3">
      <c r="A277" s="80">
        <v>919023</v>
      </c>
      <c r="B277" s="81" t="s">
        <v>797</v>
      </c>
      <c r="C277" s="46"/>
      <c r="D277" s="46"/>
    </row>
    <row r="278" spans="1:4" ht="42.75" thickBot="1" x14ac:dyDescent="0.3">
      <c r="A278" s="80">
        <v>919024</v>
      </c>
      <c r="B278" s="81" t="s">
        <v>798</v>
      </c>
      <c r="C278" s="46"/>
      <c r="D278" s="46"/>
    </row>
    <row r="279" spans="1:4" ht="42.75" thickBot="1" x14ac:dyDescent="0.3">
      <c r="A279" s="80">
        <v>919025</v>
      </c>
      <c r="B279" s="81" t="s">
        <v>799</v>
      </c>
      <c r="C279" s="46"/>
      <c r="D279" s="46"/>
    </row>
    <row r="280" spans="1:4" ht="42.75" thickBot="1" x14ac:dyDescent="0.3">
      <c r="A280" s="80">
        <v>919026</v>
      </c>
      <c r="B280" s="81" t="s">
        <v>800</v>
      </c>
      <c r="C280" s="46"/>
      <c r="D280" s="46"/>
    </row>
    <row r="281" spans="1:4" ht="32.25" thickBot="1" x14ac:dyDescent="0.3">
      <c r="A281" s="80">
        <v>919027</v>
      </c>
      <c r="B281" s="81" t="s">
        <v>801</v>
      </c>
      <c r="C281" s="46"/>
      <c r="D281" s="46"/>
    </row>
    <row r="282" spans="1:4" ht="42.75" thickBot="1" x14ac:dyDescent="0.3">
      <c r="A282" s="80">
        <v>919028</v>
      </c>
      <c r="B282" s="81" t="s">
        <v>802</v>
      </c>
      <c r="C282" s="46"/>
      <c r="D282" s="46"/>
    </row>
    <row r="283" spans="1:4" ht="42.75" thickBot="1" x14ac:dyDescent="0.3">
      <c r="A283" s="80">
        <v>919029</v>
      </c>
      <c r="B283" s="81" t="s">
        <v>803</v>
      </c>
      <c r="C283" s="46"/>
      <c r="D283" s="46"/>
    </row>
    <row r="284" spans="1:4" ht="42.75" thickBot="1" x14ac:dyDescent="0.3">
      <c r="A284" s="80">
        <v>919030</v>
      </c>
      <c r="B284" s="81" t="s">
        <v>804</v>
      </c>
      <c r="C284" s="46"/>
      <c r="D284" s="46"/>
    </row>
    <row r="285" spans="1:4" ht="42.75" thickBot="1" x14ac:dyDescent="0.3">
      <c r="A285" s="80">
        <v>919031</v>
      </c>
      <c r="B285" s="81" t="s">
        <v>805</v>
      </c>
      <c r="C285" s="46"/>
      <c r="D285" s="46"/>
    </row>
    <row r="286" spans="1:4" ht="32.25" thickBot="1" x14ac:dyDescent="0.3">
      <c r="A286" s="45">
        <v>919032</v>
      </c>
      <c r="B286" s="44" t="s">
        <v>191</v>
      </c>
      <c r="C286" s="46"/>
      <c r="D286" s="46"/>
    </row>
    <row r="287" spans="1:4" ht="42.75" thickBot="1" x14ac:dyDescent="0.3">
      <c r="A287" s="45">
        <v>919035</v>
      </c>
      <c r="B287" s="44" t="s">
        <v>192</v>
      </c>
      <c r="C287" s="46"/>
      <c r="D287" s="46"/>
    </row>
    <row r="288" spans="1:4" ht="42.75" thickBot="1" x14ac:dyDescent="0.3">
      <c r="A288" s="80">
        <v>919201</v>
      </c>
      <c r="B288" s="81" t="s">
        <v>806</v>
      </c>
      <c r="C288" s="46"/>
      <c r="D288" s="46"/>
    </row>
    <row r="289" spans="1:4" ht="42.75" thickBot="1" x14ac:dyDescent="0.3">
      <c r="A289" s="80">
        <v>919202</v>
      </c>
      <c r="B289" s="81" t="s">
        <v>807</v>
      </c>
      <c r="C289" s="46"/>
      <c r="D289" s="46"/>
    </row>
    <row r="290" spans="1:4" ht="32.25" thickBot="1" x14ac:dyDescent="0.3">
      <c r="A290" s="80">
        <v>919203</v>
      </c>
      <c r="B290" s="81" t="s">
        <v>808</v>
      </c>
      <c r="C290" s="46"/>
      <c r="D290" s="46"/>
    </row>
    <row r="291" spans="1:4" ht="42.75" thickBot="1" x14ac:dyDescent="0.3">
      <c r="A291" s="80">
        <v>919204</v>
      </c>
      <c r="B291" s="81" t="s">
        <v>809</v>
      </c>
      <c r="C291" s="46"/>
      <c r="D291" s="46"/>
    </row>
    <row r="292" spans="1:4" ht="42.75" thickBot="1" x14ac:dyDescent="0.3">
      <c r="A292" s="80">
        <v>919205</v>
      </c>
      <c r="B292" s="81" t="s">
        <v>810</v>
      </c>
      <c r="C292" s="46"/>
      <c r="D292" s="46"/>
    </row>
    <row r="293" spans="1:4" ht="42.75" thickBot="1" x14ac:dyDescent="0.3">
      <c r="A293" s="80">
        <v>919206</v>
      </c>
      <c r="B293" s="81" t="s">
        <v>811</v>
      </c>
      <c r="C293" s="46"/>
      <c r="D293" s="46"/>
    </row>
    <row r="294" spans="1:4" ht="32.25" thickBot="1" x14ac:dyDescent="0.3">
      <c r="A294" s="80">
        <v>919207</v>
      </c>
      <c r="B294" s="81" t="s">
        <v>812</v>
      </c>
      <c r="C294" s="46"/>
      <c r="D294" s="46"/>
    </row>
    <row r="295" spans="1:4" ht="32.25" thickBot="1" x14ac:dyDescent="0.3">
      <c r="A295" s="80">
        <v>919208</v>
      </c>
      <c r="B295" s="81" t="s">
        <v>813</v>
      </c>
      <c r="C295" s="46"/>
      <c r="D295" s="46"/>
    </row>
    <row r="296" spans="1:4" ht="42.75" thickBot="1" x14ac:dyDescent="0.3">
      <c r="A296" s="80">
        <v>919209</v>
      </c>
      <c r="B296" s="81" t="s">
        <v>814</v>
      </c>
      <c r="C296" s="46"/>
      <c r="D296" s="46"/>
    </row>
    <row r="297" spans="1:4" ht="42.75" thickBot="1" x14ac:dyDescent="0.3">
      <c r="A297" s="80">
        <v>919210</v>
      </c>
      <c r="B297" s="81" t="s">
        <v>815</v>
      </c>
      <c r="C297" s="46"/>
      <c r="D297" s="46"/>
    </row>
    <row r="298" spans="1:4" ht="32.25" thickBot="1" x14ac:dyDescent="0.3">
      <c r="A298" s="80">
        <v>919211</v>
      </c>
      <c r="B298" s="81" t="s">
        <v>816</v>
      </c>
      <c r="C298" s="46"/>
      <c r="D298" s="46"/>
    </row>
    <row r="299" spans="1:4" ht="42.75" thickBot="1" x14ac:dyDescent="0.3">
      <c r="A299" s="80">
        <v>919212</v>
      </c>
      <c r="B299" s="81" t="s">
        <v>817</v>
      </c>
      <c r="C299" s="46"/>
      <c r="D299" s="46"/>
    </row>
    <row r="300" spans="1:4" ht="42.75" thickBot="1" x14ac:dyDescent="0.3">
      <c r="A300" s="80">
        <v>919213</v>
      </c>
      <c r="B300" s="81" t="s">
        <v>818</v>
      </c>
      <c r="C300" s="46"/>
      <c r="D300" s="46"/>
    </row>
    <row r="301" spans="1:4" ht="32.25" thickBot="1" x14ac:dyDescent="0.3">
      <c r="A301" s="80">
        <v>919214</v>
      </c>
      <c r="B301" s="81" t="s">
        <v>819</v>
      </c>
      <c r="C301" s="46"/>
      <c r="D301" s="46"/>
    </row>
    <row r="302" spans="1:4" ht="42.75" thickBot="1" x14ac:dyDescent="0.3">
      <c r="A302" s="80">
        <v>919215</v>
      </c>
      <c r="B302" s="81" t="s">
        <v>820</v>
      </c>
      <c r="C302" s="46"/>
      <c r="D302" s="46"/>
    </row>
    <row r="303" spans="1:4" ht="15.75" thickBot="1" x14ac:dyDescent="0.3">
      <c r="A303" s="45">
        <v>919500</v>
      </c>
      <c r="B303" s="44" t="s">
        <v>193</v>
      </c>
      <c r="C303" s="46"/>
      <c r="D303" s="46"/>
    </row>
    <row r="304" spans="1:4" ht="42.75" thickBot="1" x14ac:dyDescent="0.3">
      <c r="A304" s="80">
        <v>920001</v>
      </c>
      <c r="B304" s="81" t="s">
        <v>821</v>
      </c>
      <c r="C304" s="46"/>
      <c r="D304" s="46"/>
    </row>
    <row r="305" spans="1:4" ht="32.25" thickBot="1" x14ac:dyDescent="0.3">
      <c r="A305" s="80">
        <v>920002</v>
      </c>
      <c r="B305" s="81" t="s">
        <v>822</v>
      </c>
      <c r="C305" s="46"/>
      <c r="D305" s="46"/>
    </row>
    <row r="306" spans="1:4" ht="32.25" thickBot="1" x14ac:dyDescent="0.3">
      <c r="A306" s="80">
        <v>920003</v>
      </c>
      <c r="B306" s="81" t="s">
        <v>823</v>
      </c>
      <c r="C306" s="46"/>
      <c r="D306" s="46"/>
    </row>
    <row r="307" spans="1:4" ht="32.25" thickBot="1" x14ac:dyDescent="0.3">
      <c r="A307" s="80">
        <v>920004</v>
      </c>
      <c r="B307" s="81" t="s">
        <v>824</v>
      </c>
      <c r="C307" s="46"/>
      <c r="D307" s="46"/>
    </row>
    <row r="308" spans="1:4" ht="42.75" thickBot="1" x14ac:dyDescent="0.3">
      <c r="A308" s="80">
        <v>920005</v>
      </c>
      <c r="B308" s="81" t="s">
        <v>1285</v>
      </c>
      <c r="C308" s="46"/>
      <c r="D308" s="46"/>
    </row>
    <row r="309" spans="1:4" ht="32.25" thickBot="1" x14ac:dyDescent="0.3">
      <c r="A309" s="80">
        <v>920006</v>
      </c>
      <c r="B309" s="81" t="s">
        <v>825</v>
      </c>
      <c r="C309" s="46"/>
      <c r="D309" s="46"/>
    </row>
    <row r="310" spans="1:4" ht="42.75" thickBot="1" x14ac:dyDescent="0.3">
      <c r="A310" s="80">
        <v>920007</v>
      </c>
      <c r="B310" s="81" t="s">
        <v>826</v>
      </c>
      <c r="C310" s="46"/>
      <c r="D310" s="46"/>
    </row>
    <row r="311" spans="1:4" ht="32.25" thickBot="1" x14ac:dyDescent="0.3">
      <c r="A311" s="80">
        <v>920008</v>
      </c>
      <c r="B311" s="81" t="s">
        <v>827</v>
      </c>
      <c r="C311" s="46"/>
      <c r="D311" s="46"/>
    </row>
    <row r="312" spans="1:4" ht="32.25" thickBot="1" x14ac:dyDescent="0.3">
      <c r="A312" s="80">
        <v>920009</v>
      </c>
      <c r="B312" s="81" t="s">
        <v>828</v>
      </c>
      <c r="C312" s="46"/>
      <c r="D312" s="46"/>
    </row>
    <row r="313" spans="1:4" ht="32.25" thickBot="1" x14ac:dyDescent="0.3">
      <c r="A313" s="80">
        <v>920010</v>
      </c>
      <c r="B313" s="81" t="s">
        <v>829</v>
      </c>
      <c r="C313" s="46"/>
      <c r="D313" s="46"/>
    </row>
    <row r="314" spans="1:4" ht="42.75" thickBot="1" x14ac:dyDescent="0.3">
      <c r="A314" s="80">
        <v>920011</v>
      </c>
      <c r="B314" s="81" t="s">
        <v>830</v>
      </c>
      <c r="C314" s="46"/>
      <c r="D314" s="46"/>
    </row>
    <row r="315" spans="1:4" ht="32.25" thickBot="1" x14ac:dyDescent="0.3">
      <c r="A315" s="80">
        <v>920012</v>
      </c>
      <c r="B315" s="81" t="s">
        <v>831</v>
      </c>
      <c r="C315" s="46"/>
      <c r="D315" s="46"/>
    </row>
    <row r="316" spans="1:4" ht="32.25" thickBot="1" x14ac:dyDescent="0.3">
      <c r="A316" s="80">
        <v>920013</v>
      </c>
      <c r="B316" s="81" t="s">
        <v>832</v>
      </c>
      <c r="C316" s="46"/>
      <c r="D316" s="46"/>
    </row>
    <row r="317" spans="1:4" ht="32.25" thickBot="1" x14ac:dyDescent="0.3">
      <c r="A317" s="80">
        <v>920014</v>
      </c>
      <c r="B317" s="81" t="s">
        <v>833</v>
      </c>
      <c r="C317" s="46"/>
      <c r="D317" s="46"/>
    </row>
    <row r="318" spans="1:4" ht="32.25" thickBot="1" x14ac:dyDescent="0.3">
      <c r="A318" s="80">
        <v>920015</v>
      </c>
      <c r="B318" s="81" t="s">
        <v>834</v>
      </c>
      <c r="C318" s="46"/>
      <c r="D318" s="46"/>
    </row>
    <row r="319" spans="1:4" ht="32.25" thickBot="1" x14ac:dyDescent="0.3">
      <c r="A319" s="80">
        <v>920016</v>
      </c>
      <c r="B319" s="81" t="s">
        <v>835</v>
      </c>
      <c r="C319" s="46"/>
      <c r="D319" s="46"/>
    </row>
    <row r="320" spans="1:4" ht="32.25" thickBot="1" x14ac:dyDescent="0.3">
      <c r="A320" s="80">
        <v>920017</v>
      </c>
      <c r="B320" s="81" t="s">
        <v>836</v>
      </c>
      <c r="C320" s="46"/>
      <c r="D320" s="46"/>
    </row>
    <row r="321" spans="1:4" ht="32.25" thickBot="1" x14ac:dyDescent="0.3">
      <c r="A321" s="80">
        <v>920018</v>
      </c>
      <c r="B321" s="81" t="s">
        <v>837</v>
      </c>
      <c r="C321" s="46"/>
      <c r="D321" s="46"/>
    </row>
    <row r="322" spans="1:4" ht="32.25" thickBot="1" x14ac:dyDescent="0.3">
      <c r="A322" s="80">
        <v>920019</v>
      </c>
      <c r="B322" s="81" t="s">
        <v>838</v>
      </c>
      <c r="C322" s="46"/>
      <c r="D322" s="46"/>
    </row>
    <row r="323" spans="1:4" ht="32.25" thickBot="1" x14ac:dyDescent="0.3">
      <c r="A323" s="80">
        <v>920020</v>
      </c>
      <c r="B323" s="81" t="s">
        <v>839</v>
      </c>
      <c r="C323" s="46"/>
      <c r="D323" s="46"/>
    </row>
    <row r="324" spans="1:4" ht="32.25" thickBot="1" x14ac:dyDescent="0.3">
      <c r="A324" s="80">
        <v>920021</v>
      </c>
      <c r="B324" s="81" t="s">
        <v>840</v>
      </c>
      <c r="C324" s="46"/>
      <c r="D324" s="46"/>
    </row>
    <row r="325" spans="1:4" ht="32.25" thickBot="1" x14ac:dyDescent="0.3">
      <c r="A325" s="80">
        <v>920022</v>
      </c>
      <c r="B325" s="81" t="s">
        <v>841</v>
      </c>
      <c r="C325" s="46"/>
      <c r="D325" s="46"/>
    </row>
    <row r="326" spans="1:4" ht="32.25" thickBot="1" x14ac:dyDescent="0.3">
      <c r="A326" s="80">
        <v>920101</v>
      </c>
      <c r="B326" s="81" t="s">
        <v>842</v>
      </c>
      <c r="C326" s="46"/>
      <c r="D326" s="46"/>
    </row>
    <row r="327" spans="1:4" ht="32.25" thickBot="1" x14ac:dyDescent="0.3">
      <c r="A327" s="80">
        <v>920201</v>
      </c>
      <c r="B327" s="81" t="s">
        <v>843</v>
      </c>
      <c r="C327" s="46"/>
      <c r="D327" s="46"/>
    </row>
    <row r="328" spans="1:4" ht="32.25" thickBot="1" x14ac:dyDescent="0.3">
      <c r="A328" s="80">
        <v>920202</v>
      </c>
      <c r="B328" s="81" t="s">
        <v>844</v>
      </c>
      <c r="C328" s="46"/>
      <c r="D328" s="46"/>
    </row>
    <row r="329" spans="1:4" ht="32.25" thickBot="1" x14ac:dyDescent="0.3">
      <c r="A329" s="45">
        <v>920203</v>
      </c>
      <c r="B329" s="44" t="s">
        <v>194</v>
      </c>
      <c r="C329" s="46"/>
      <c r="D329" s="46"/>
    </row>
    <row r="330" spans="1:4" ht="42.75" thickBot="1" x14ac:dyDescent="0.3">
      <c r="A330" s="80">
        <v>920205</v>
      </c>
      <c r="B330" s="81" t="s">
        <v>845</v>
      </c>
      <c r="C330" s="46"/>
      <c r="D330" s="46"/>
    </row>
    <row r="331" spans="1:4" ht="53.25" thickBot="1" x14ac:dyDescent="0.3">
      <c r="A331" s="80">
        <v>920207</v>
      </c>
      <c r="B331" s="81" t="s">
        <v>846</v>
      </c>
      <c r="C331" s="46"/>
      <c r="D331" s="46"/>
    </row>
    <row r="332" spans="1:4" ht="63.75" thickBot="1" x14ac:dyDescent="0.3">
      <c r="A332" s="80">
        <v>920208</v>
      </c>
      <c r="B332" s="81" t="s">
        <v>847</v>
      </c>
      <c r="C332" s="46"/>
      <c r="D332" s="46"/>
    </row>
    <row r="333" spans="1:4" ht="15.75" thickBot="1" x14ac:dyDescent="0.3">
      <c r="A333" s="45">
        <v>920500</v>
      </c>
      <c r="B333" s="44" t="s">
        <v>195</v>
      </c>
      <c r="C333" s="46"/>
      <c r="D333" s="46"/>
    </row>
    <row r="334" spans="1:4" ht="32.25" thickBot="1" x14ac:dyDescent="0.3">
      <c r="A334" s="45">
        <v>921001</v>
      </c>
      <c r="B334" s="44" t="s">
        <v>1214</v>
      </c>
      <c r="C334" s="46"/>
      <c r="D334" s="46"/>
    </row>
    <row r="335" spans="1:4" ht="32.25" thickBot="1" x14ac:dyDescent="0.3">
      <c r="A335" s="45">
        <v>921002</v>
      </c>
      <c r="B335" s="44" t="s">
        <v>1146</v>
      </c>
      <c r="C335" s="46"/>
      <c r="D335" s="46"/>
    </row>
    <row r="336" spans="1:4" ht="32.25" thickBot="1" x14ac:dyDescent="0.3">
      <c r="A336" s="45">
        <v>921003</v>
      </c>
      <c r="B336" s="44" t="s">
        <v>1213</v>
      </c>
      <c r="C336" s="46"/>
      <c r="D336" s="46"/>
    </row>
    <row r="337" spans="1:4" ht="32.25" thickBot="1" x14ac:dyDescent="0.3">
      <c r="A337" s="45">
        <v>921004</v>
      </c>
      <c r="B337" s="44" t="s">
        <v>196</v>
      </c>
      <c r="C337" s="46"/>
      <c r="D337" s="46"/>
    </row>
    <row r="338" spans="1:4" ht="32.25" thickBot="1" x14ac:dyDescent="0.3">
      <c r="A338" s="45">
        <v>921005</v>
      </c>
      <c r="B338" s="44" t="s">
        <v>1212</v>
      </c>
      <c r="C338" s="46"/>
      <c r="D338" s="46"/>
    </row>
    <row r="339" spans="1:4" ht="32.25" thickBot="1" x14ac:dyDescent="0.3">
      <c r="A339" s="45">
        <v>921006</v>
      </c>
      <c r="B339" s="44" t="s">
        <v>1211</v>
      </c>
      <c r="C339" s="46"/>
      <c r="D339" s="46"/>
    </row>
    <row r="340" spans="1:4" ht="32.25" thickBot="1" x14ac:dyDescent="0.3">
      <c r="A340" s="80">
        <v>921007</v>
      </c>
      <c r="B340" s="81" t="s">
        <v>1210</v>
      </c>
      <c r="C340" s="46"/>
      <c r="D340" s="46"/>
    </row>
    <row r="341" spans="1:4" ht="32.25" thickBot="1" x14ac:dyDescent="0.3">
      <c r="A341" s="80">
        <v>921201</v>
      </c>
      <c r="B341" s="81" t="s">
        <v>1209</v>
      </c>
      <c r="C341" s="46"/>
      <c r="D341" s="46"/>
    </row>
    <row r="342" spans="1:4" ht="32.25" thickBot="1" x14ac:dyDescent="0.3">
      <c r="A342" s="45">
        <v>921202</v>
      </c>
      <c r="B342" s="44" t="s">
        <v>1208</v>
      </c>
      <c r="C342" s="46"/>
      <c r="D342" s="46"/>
    </row>
    <row r="343" spans="1:4" ht="32.25" thickBot="1" x14ac:dyDescent="0.3">
      <c r="A343" s="45">
        <v>921204</v>
      </c>
      <c r="B343" s="44" t="s">
        <v>1207</v>
      </c>
      <c r="C343" s="46"/>
      <c r="D343" s="46"/>
    </row>
    <row r="344" spans="1:4" ht="32.25" thickBot="1" x14ac:dyDescent="0.3">
      <c r="A344" s="45">
        <v>921205</v>
      </c>
      <c r="B344" s="44" t="s">
        <v>1206</v>
      </c>
      <c r="C344" s="46"/>
      <c r="D344" s="46"/>
    </row>
    <row r="345" spans="1:4" ht="32.25" thickBot="1" x14ac:dyDescent="0.3">
      <c r="A345" s="45">
        <v>921207</v>
      </c>
      <c r="B345" s="44" t="s">
        <v>1205</v>
      </c>
      <c r="C345" s="46"/>
      <c r="D345" s="46"/>
    </row>
    <row r="346" spans="1:4" ht="32.25" thickBot="1" x14ac:dyDescent="0.3">
      <c r="A346" s="45">
        <v>921208</v>
      </c>
      <c r="B346" s="44" t="s">
        <v>1204</v>
      </c>
      <c r="C346" s="46"/>
      <c r="D346" s="46"/>
    </row>
    <row r="347" spans="1:4" ht="32.25" thickBot="1" x14ac:dyDescent="0.3">
      <c r="A347" s="45">
        <v>921209</v>
      </c>
      <c r="B347" s="44" t="s">
        <v>197</v>
      </c>
      <c r="C347" s="46"/>
      <c r="D347" s="46"/>
    </row>
    <row r="348" spans="1:4" ht="15.75" thickBot="1" x14ac:dyDescent="0.3">
      <c r="A348" s="45">
        <v>921500</v>
      </c>
      <c r="B348" s="44" t="s">
        <v>67</v>
      </c>
      <c r="C348" s="46"/>
      <c r="D348" s="46"/>
    </row>
    <row r="349" spans="1:4" ht="32.25" thickBot="1" x14ac:dyDescent="0.3">
      <c r="A349" s="45">
        <v>922001</v>
      </c>
      <c r="B349" s="44" t="s">
        <v>198</v>
      </c>
      <c r="C349" s="46"/>
      <c r="D349" s="46"/>
    </row>
    <row r="350" spans="1:4" ht="32.25" thickBot="1" x14ac:dyDescent="0.3">
      <c r="A350" s="45">
        <v>922002</v>
      </c>
      <c r="B350" s="44" t="s">
        <v>199</v>
      </c>
      <c r="C350" s="46"/>
      <c r="D350" s="46"/>
    </row>
    <row r="351" spans="1:4" ht="32.25" thickBot="1" x14ac:dyDescent="0.3">
      <c r="A351" s="45">
        <v>922003</v>
      </c>
      <c r="B351" s="44" t="s">
        <v>200</v>
      </c>
      <c r="C351" s="46"/>
      <c r="D351" s="46"/>
    </row>
    <row r="352" spans="1:4" ht="32.25" thickBot="1" x14ac:dyDescent="0.3">
      <c r="A352" s="45">
        <v>922004</v>
      </c>
      <c r="B352" s="44" t="s">
        <v>201</v>
      </c>
      <c r="C352" s="46"/>
      <c r="D352" s="46"/>
    </row>
    <row r="353" spans="1:4" ht="32.25" thickBot="1" x14ac:dyDescent="0.3">
      <c r="A353" s="45">
        <v>922005</v>
      </c>
      <c r="B353" s="44" t="s">
        <v>202</v>
      </c>
      <c r="C353" s="46"/>
      <c r="D353" s="46"/>
    </row>
    <row r="354" spans="1:4" ht="32.25" thickBot="1" x14ac:dyDescent="0.3">
      <c r="A354" s="45">
        <v>922006</v>
      </c>
      <c r="B354" s="44" t="s">
        <v>203</v>
      </c>
      <c r="C354" s="46"/>
      <c r="D354" s="46"/>
    </row>
    <row r="355" spans="1:4" ht="32.25" thickBot="1" x14ac:dyDescent="0.3">
      <c r="A355" s="45">
        <v>922007</v>
      </c>
      <c r="B355" s="44" t="s">
        <v>204</v>
      </c>
      <c r="C355" s="46"/>
      <c r="D355" s="46"/>
    </row>
    <row r="356" spans="1:4" ht="32.25" thickBot="1" x14ac:dyDescent="0.3">
      <c r="A356" s="80">
        <v>922008</v>
      </c>
      <c r="B356" s="81" t="s">
        <v>848</v>
      </c>
      <c r="C356" s="46"/>
      <c r="D356" s="46"/>
    </row>
    <row r="357" spans="1:4" ht="32.25" thickBot="1" x14ac:dyDescent="0.3">
      <c r="A357" s="45">
        <v>922009</v>
      </c>
      <c r="B357" s="44" t="s">
        <v>205</v>
      </c>
      <c r="C357" s="46"/>
      <c r="D357" s="46"/>
    </row>
    <row r="358" spans="1:4" ht="32.25" thickBot="1" x14ac:dyDescent="0.3">
      <c r="A358" s="45">
        <v>922010</v>
      </c>
      <c r="B358" s="44" t="s">
        <v>206</v>
      </c>
      <c r="C358" s="46"/>
      <c r="D358" s="46"/>
    </row>
    <row r="359" spans="1:4" ht="32.25" thickBot="1" x14ac:dyDescent="0.3">
      <c r="A359" s="45">
        <v>922011</v>
      </c>
      <c r="B359" s="44" t="s">
        <v>207</v>
      </c>
      <c r="C359" s="46"/>
      <c r="D359" s="46"/>
    </row>
    <row r="360" spans="1:4" ht="32.25" thickBot="1" x14ac:dyDescent="0.3">
      <c r="A360" s="45">
        <v>922012</v>
      </c>
      <c r="B360" s="44" t="s">
        <v>208</v>
      </c>
      <c r="C360" s="46"/>
      <c r="D360" s="46"/>
    </row>
    <row r="361" spans="1:4" ht="32.25" thickBot="1" x14ac:dyDescent="0.3">
      <c r="A361" s="45">
        <v>922013</v>
      </c>
      <c r="B361" s="44" t="s">
        <v>209</v>
      </c>
      <c r="C361" s="46"/>
      <c r="D361" s="46"/>
    </row>
    <row r="362" spans="1:4" ht="32.25" thickBot="1" x14ac:dyDescent="0.3">
      <c r="A362" s="45">
        <v>922014</v>
      </c>
      <c r="B362" s="44" t="s">
        <v>210</v>
      </c>
      <c r="C362" s="46"/>
      <c r="D362" s="46"/>
    </row>
    <row r="363" spans="1:4" ht="32.25" thickBot="1" x14ac:dyDescent="0.3">
      <c r="A363" s="45">
        <v>922015</v>
      </c>
      <c r="B363" s="44" t="s">
        <v>211</v>
      </c>
      <c r="C363" s="46"/>
      <c r="D363" s="46"/>
    </row>
    <row r="364" spans="1:4" ht="32.25" thickBot="1" x14ac:dyDescent="0.3">
      <c r="A364" s="45">
        <v>922016</v>
      </c>
      <c r="B364" s="44" t="s">
        <v>212</v>
      </c>
      <c r="C364" s="46"/>
      <c r="D364" s="46"/>
    </row>
    <row r="365" spans="1:4" ht="32.25" thickBot="1" x14ac:dyDescent="0.3">
      <c r="A365" s="45">
        <v>922017</v>
      </c>
      <c r="B365" s="44" t="s">
        <v>213</v>
      </c>
      <c r="C365" s="46"/>
      <c r="D365" s="46"/>
    </row>
    <row r="366" spans="1:4" ht="32.25" thickBot="1" x14ac:dyDescent="0.3">
      <c r="A366" s="45">
        <v>922018</v>
      </c>
      <c r="B366" s="44" t="s">
        <v>214</v>
      </c>
      <c r="C366" s="46"/>
      <c r="D366" s="46"/>
    </row>
    <row r="367" spans="1:4" ht="32.25" thickBot="1" x14ac:dyDescent="0.3">
      <c r="A367" s="45">
        <v>922201</v>
      </c>
      <c r="B367" s="44" t="s">
        <v>215</v>
      </c>
      <c r="C367" s="46"/>
      <c r="D367" s="46"/>
    </row>
    <row r="368" spans="1:4" ht="42.75" thickBot="1" x14ac:dyDescent="0.3">
      <c r="A368" s="80">
        <v>922202</v>
      </c>
      <c r="B368" s="81" t="s">
        <v>849</v>
      </c>
      <c r="C368" s="46"/>
      <c r="D368" s="46"/>
    </row>
    <row r="369" spans="1:4" ht="15.75" thickBot="1" x14ac:dyDescent="0.3">
      <c r="A369" s="45">
        <v>922500</v>
      </c>
      <c r="B369" s="44" t="s">
        <v>67</v>
      </c>
      <c r="C369" s="46"/>
      <c r="D369" s="46"/>
    </row>
    <row r="370" spans="1:4" ht="32.25" thickBot="1" x14ac:dyDescent="0.3">
      <c r="A370" s="45">
        <v>923001</v>
      </c>
      <c r="B370" s="44" t="s">
        <v>216</v>
      </c>
      <c r="C370" s="46"/>
      <c r="D370" s="46"/>
    </row>
    <row r="371" spans="1:4" ht="32.25" thickBot="1" x14ac:dyDescent="0.3">
      <c r="A371" s="80">
        <v>923002</v>
      </c>
      <c r="B371" s="81" t="s">
        <v>850</v>
      </c>
      <c r="C371" s="46"/>
      <c r="D371" s="46"/>
    </row>
    <row r="372" spans="1:4" ht="32.25" thickBot="1" x14ac:dyDescent="0.3">
      <c r="A372" s="80">
        <v>923003</v>
      </c>
      <c r="B372" s="81" t="s">
        <v>851</v>
      </c>
      <c r="C372" s="46"/>
      <c r="D372" s="46"/>
    </row>
    <row r="373" spans="1:4" ht="32.25" thickBot="1" x14ac:dyDescent="0.3">
      <c r="A373" s="80">
        <v>923004</v>
      </c>
      <c r="B373" s="81" t="s">
        <v>852</v>
      </c>
      <c r="C373" s="46"/>
      <c r="D373" s="46"/>
    </row>
    <row r="374" spans="1:4" ht="32.25" thickBot="1" x14ac:dyDescent="0.3">
      <c r="A374" s="80">
        <v>923005</v>
      </c>
      <c r="B374" s="81" t="s">
        <v>853</v>
      </c>
      <c r="C374" s="46"/>
      <c r="D374" s="46"/>
    </row>
    <row r="375" spans="1:4" ht="32.25" thickBot="1" x14ac:dyDescent="0.3">
      <c r="A375" s="80">
        <v>923006</v>
      </c>
      <c r="B375" s="81" t="s">
        <v>854</v>
      </c>
      <c r="C375" s="46"/>
      <c r="D375" s="46"/>
    </row>
    <row r="376" spans="1:4" ht="32.25" thickBot="1" x14ac:dyDescent="0.3">
      <c r="A376" s="80">
        <v>923007</v>
      </c>
      <c r="B376" s="81" t="s">
        <v>855</v>
      </c>
      <c r="C376" s="46"/>
      <c r="D376" s="46"/>
    </row>
    <row r="377" spans="1:4" ht="32.25" thickBot="1" x14ac:dyDescent="0.3">
      <c r="A377" s="80">
        <v>923008</v>
      </c>
      <c r="B377" s="81" t="s">
        <v>856</v>
      </c>
      <c r="C377" s="46"/>
      <c r="D377" s="46"/>
    </row>
    <row r="378" spans="1:4" ht="32.25" thickBot="1" x14ac:dyDescent="0.3">
      <c r="A378" s="80">
        <v>923009</v>
      </c>
      <c r="B378" s="81" t="s">
        <v>857</v>
      </c>
      <c r="C378" s="46"/>
      <c r="D378" s="46"/>
    </row>
    <row r="379" spans="1:4" ht="32.25" thickBot="1" x14ac:dyDescent="0.3">
      <c r="A379" s="80">
        <v>923010</v>
      </c>
      <c r="B379" s="81" t="s">
        <v>858</v>
      </c>
      <c r="C379" s="46"/>
      <c r="D379" s="46"/>
    </row>
    <row r="380" spans="1:4" ht="32.25" thickBot="1" x14ac:dyDescent="0.3">
      <c r="A380" s="80">
        <v>923011</v>
      </c>
      <c r="B380" s="81" t="s">
        <v>859</v>
      </c>
      <c r="C380" s="46"/>
      <c r="D380" s="46"/>
    </row>
    <row r="381" spans="1:4" ht="32.25" thickBot="1" x14ac:dyDescent="0.3">
      <c r="A381" s="80">
        <v>923012</v>
      </c>
      <c r="B381" s="81" t="s">
        <v>860</v>
      </c>
      <c r="C381" s="46"/>
      <c r="D381" s="46"/>
    </row>
    <row r="382" spans="1:4" ht="32.25" thickBot="1" x14ac:dyDescent="0.3">
      <c r="A382" s="80">
        <v>923013</v>
      </c>
      <c r="B382" s="81" t="s">
        <v>861</v>
      </c>
      <c r="C382" s="46"/>
      <c r="D382" s="46"/>
    </row>
    <row r="383" spans="1:4" ht="32.25" thickBot="1" x14ac:dyDescent="0.3">
      <c r="A383" s="80">
        <v>923014</v>
      </c>
      <c r="B383" s="81" t="s">
        <v>862</v>
      </c>
      <c r="C383" s="46"/>
      <c r="D383" s="46"/>
    </row>
    <row r="384" spans="1:4" ht="32.25" thickBot="1" x14ac:dyDescent="0.3">
      <c r="A384" s="80">
        <v>923015</v>
      </c>
      <c r="B384" s="81" t="s">
        <v>863</v>
      </c>
      <c r="C384" s="46"/>
      <c r="D384" s="46"/>
    </row>
    <row r="385" spans="1:4" ht="32.25" thickBot="1" x14ac:dyDescent="0.3">
      <c r="A385" s="80">
        <v>923016</v>
      </c>
      <c r="B385" s="81" t="s">
        <v>864</v>
      </c>
      <c r="C385" s="46"/>
      <c r="D385" s="46"/>
    </row>
    <row r="386" spans="1:4" ht="32.25" thickBot="1" x14ac:dyDescent="0.3">
      <c r="A386" s="80">
        <v>923018</v>
      </c>
      <c r="B386" s="81" t="s">
        <v>865</v>
      </c>
      <c r="C386" s="46"/>
      <c r="D386" s="46"/>
    </row>
    <row r="387" spans="1:4" ht="32.25" thickBot="1" x14ac:dyDescent="0.3">
      <c r="A387" s="80">
        <v>923019</v>
      </c>
      <c r="B387" s="81" t="s">
        <v>866</v>
      </c>
      <c r="C387" s="46"/>
      <c r="D387" s="46"/>
    </row>
    <row r="388" spans="1:4" ht="32.25" thickBot="1" x14ac:dyDescent="0.3">
      <c r="A388" s="80">
        <v>923020</v>
      </c>
      <c r="B388" s="81" t="s">
        <v>867</v>
      </c>
      <c r="C388" s="46"/>
      <c r="D388" s="46"/>
    </row>
    <row r="389" spans="1:4" ht="32.25" thickBot="1" x14ac:dyDescent="0.3">
      <c r="A389" s="80">
        <v>923021</v>
      </c>
      <c r="B389" s="81" t="s">
        <v>868</v>
      </c>
      <c r="C389" s="46"/>
      <c r="D389" s="46"/>
    </row>
    <row r="390" spans="1:4" ht="32.25" thickBot="1" x14ac:dyDescent="0.3">
      <c r="A390" s="80">
        <v>923022</v>
      </c>
      <c r="B390" s="81" t="s">
        <v>869</v>
      </c>
      <c r="C390" s="46"/>
      <c r="D390" s="46"/>
    </row>
    <row r="391" spans="1:4" ht="32.25" thickBot="1" x14ac:dyDescent="0.3">
      <c r="A391" s="80">
        <v>923023</v>
      </c>
      <c r="B391" s="81" t="s">
        <v>870</v>
      </c>
      <c r="C391" s="46"/>
      <c r="D391" s="46"/>
    </row>
    <row r="392" spans="1:4" ht="32.25" thickBot="1" x14ac:dyDescent="0.3">
      <c r="A392" s="80">
        <v>923024</v>
      </c>
      <c r="B392" s="81" t="s">
        <v>871</v>
      </c>
      <c r="C392" s="46"/>
      <c r="D392" s="46"/>
    </row>
    <row r="393" spans="1:4" ht="32.25" thickBot="1" x14ac:dyDescent="0.3">
      <c r="A393" s="80">
        <v>923025</v>
      </c>
      <c r="B393" s="81" t="s">
        <v>872</v>
      </c>
      <c r="C393" s="46"/>
      <c r="D393" s="46"/>
    </row>
    <row r="394" spans="1:4" ht="21.75" thickBot="1" x14ac:dyDescent="0.3">
      <c r="A394" s="45">
        <v>923026</v>
      </c>
      <c r="B394" s="44" t="s">
        <v>217</v>
      </c>
      <c r="C394" s="46"/>
      <c r="D394" s="46"/>
    </row>
    <row r="395" spans="1:4" ht="32.25" thickBot="1" x14ac:dyDescent="0.3">
      <c r="A395" s="80">
        <v>923027</v>
      </c>
      <c r="B395" s="81" t="s">
        <v>873</v>
      </c>
      <c r="C395" s="46"/>
      <c r="D395" s="46"/>
    </row>
    <row r="396" spans="1:4" ht="32.25" thickBot="1" x14ac:dyDescent="0.3">
      <c r="A396" s="80">
        <v>923028</v>
      </c>
      <c r="B396" s="81" t="s">
        <v>874</v>
      </c>
      <c r="C396" s="46"/>
      <c r="D396" s="46"/>
    </row>
    <row r="397" spans="1:4" ht="32.25" thickBot="1" x14ac:dyDescent="0.3">
      <c r="A397" s="80">
        <v>923029</v>
      </c>
      <c r="B397" s="81" t="s">
        <v>875</v>
      </c>
      <c r="C397" s="46"/>
      <c r="D397" s="46"/>
    </row>
    <row r="398" spans="1:4" ht="32.25" thickBot="1" x14ac:dyDescent="0.3">
      <c r="A398" s="80">
        <v>923030</v>
      </c>
      <c r="B398" s="81" t="s">
        <v>876</v>
      </c>
      <c r="C398" s="46"/>
      <c r="D398" s="46"/>
    </row>
    <row r="399" spans="1:4" ht="21.75" thickBot="1" x14ac:dyDescent="0.3">
      <c r="A399" s="80">
        <v>923031</v>
      </c>
      <c r="B399" s="81" t="s">
        <v>1277</v>
      </c>
      <c r="C399" s="46"/>
      <c r="D399" s="46"/>
    </row>
    <row r="400" spans="1:4" ht="32.25" thickBot="1" x14ac:dyDescent="0.3">
      <c r="A400" s="80">
        <v>923032</v>
      </c>
      <c r="B400" s="81" t="s">
        <v>877</v>
      </c>
      <c r="C400" s="46"/>
      <c r="D400" s="46"/>
    </row>
    <row r="401" spans="1:4" ht="32.25" thickBot="1" x14ac:dyDescent="0.3">
      <c r="A401" s="80">
        <v>923033</v>
      </c>
      <c r="B401" s="81" t="s">
        <v>878</v>
      </c>
      <c r="C401" s="46"/>
      <c r="D401" s="46"/>
    </row>
    <row r="402" spans="1:4" ht="32.25" thickBot="1" x14ac:dyDescent="0.3">
      <c r="A402" s="80">
        <v>923201</v>
      </c>
      <c r="B402" s="81" t="s">
        <v>879</v>
      </c>
      <c r="C402" s="46"/>
      <c r="D402" s="46"/>
    </row>
    <row r="403" spans="1:4" ht="32.25" thickBot="1" x14ac:dyDescent="0.3">
      <c r="A403" s="45">
        <v>923202</v>
      </c>
      <c r="B403" s="44" t="s">
        <v>218</v>
      </c>
      <c r="C403" s="46"/>
      <c r="D403" s="46"/>
    </row>
    <row r="404" spans="1:4" ht="15.75" thickBot="1" x14ac:dyDescent="0.3">
      <c r="A404" s="45">
        <v>923500</v>
      </c>
      <c r="B404" s="44" t="s">
        <v>219</v>
      </c>
      <c r="C404" s="46"/>
      <c r="D404" s="46"/>
    </row>
    <row r="405" spans="1:4" ht="42.75" thickBot="1" x14ac:dyDescent="0.3">
      <c r="A405" s="45">
        <v>923701</v>
      </c>
      <c r="B405" s="44" t="s">
        <v>220</v>
      </c>
      <c r="C405" s="46"/>
      <c r="D405" s="46"/>
    </row>
    <row r="406" spans="1:4" ht="42.75" thickBot="1" x14ac:dyDescent="0.3">
      <c r="A406" s="80">
        <v>923702</v>
      </c>
      <c r="B406" s="81" t="s">
        <v>880</v>
      </c>
      <c r="C406" s="46"/>
      <c r="D406" s="46"/>
    </row>
    <row r="407" spans="1:4" ht="42.75" thickBot="1" x14ac:dyDescent="0.3">
      <c r="A407" s="80">
        <v>923703</v>
      </c>
      <c r="B407" s="81" t="s">
        <v>881</v>
      </c>
      <c r="C407" s="46"/>
      <c r="D407" s="46"/>
    </row>
    <row r="408" spans="1:4" ht="42.75" thickBot="1" x14ac:dyDescent="0.3">
      <c r="A408" s="80">
        <v>923704</v>
      </c>
      <c r="B408" s="81" t="s">
        <v>882</v>
      </c>
      <c r="C408" s="46"/>
      <c r="D408" s="46"/>
    </row>
    <row r="409" spans="1:4" ht="42.75" thickBot="1" x14ac:dyDescent="0.3">
      <c r="A409" s="45">
        <v>923705</v>
      </c>
      <c r="B409" s="44" t="s">
        <v>221</v>
      </c>
      <c r="C409" s="46"/>
      <c r="D409" s="46"/>
    </row>
    <row r="410" spans="1:4" ht="42.75" thickBot="1" x14ac:dyDescent="0.3">
      <c r="A410" s="80">
        <v>923706</v>
      </c>
      <c r="B410" s="81" t="s">
        <v>883</v>
      </c>
      <c r="C410" s="46"/>
      <c r="D410" s="46"/>
    </row>
    <row r="411" spans="1:4" ht="42.75" thickBot="1" x14ac:dyDescent="0.3">
      <c r="A411" s="45">
        <v>923707</v>
      </c>
      <c r="B411" s="44" t="s">
        <v>222</v>
      </c>
      <c r="C411" s="46"/>
      <c r="D411" s="46"/>
    </row>
    <row r="412" spans="1:4" ht="42.75" thickBot="1" x14ac:dyDescent="0.3">
      <c r="A412" s="80">
        <v>923708</v>
      </c>
      <c r="B412" s="81" t="s">
        <v>884</v>
      </c>
      <c r="C412" s="46"/>
      <c r="D412" s="46"/>
    </row>
    <row r="413" spans="1:4" ht="42.75" thickBot="1" x14ac:dyDescent="0.3">
      <c r="A413" s="80">
        <v>923709</v>
      </c>
      <c r="B413" s="81" t="s">
        <v>885</v>
      </c>
      <c r="C413" s="46"/>
      <c r="D413" s="46"/>
    </row>
    <row r="414" spans="1:4" ht="42.75" thickBot="1" x14ac:dyDescent="0.3">
      <c r="A414" s="45">
        <v>923710</v>
      </c>
      <c r="B414" s="44" t="s">
        <v>223</v>
      </c>
      <c r="C414" s="46"/>
      <c r="D414" s="46"/>
    </row>
    <row r="415" spans="1:4" ht="42.75" thickBot="1" x14ac:dyDescent="0.3">
      <c r="A415" s="45">
        <v>923711</v>
      </c>
      <c r="B415" s="44" t="s">
        <v>224</v>
      </c>
      <c r="C415" s="46"/>
      <c r="D415" s="46"/>
    </row>
    <row r="416" spans="1:4" ht="42.75" thickBot="1" x14ac:dyDescent="0.3">
      <c r="A416" s="80">
        <v>923712</v>
      </c>
      <c r="B416" s="81" t="s">
        <v>886</v>
      </c>
      <c r="C416" s="46"/>
      <c r="D416" s="46"/>
    </row>
    <row r="417" spans="1:4" ht="42.75" thickBot="1" x14ac:dyDescent="0.3">
      <c r="A417" s="80">
        <v>923713</v>
      </c>
      <c r="B417" s="81" t="s">
        <v>887</v>
      </c>
      <c r="C417" s="46"/>
      <c r="D417" s="46"/>
    </row>
    <row r="418" spans="1:4" ht="42.75" thickBot="1" x14ac:dyDescent="0.3">
      <c r="A418" s="80">
        <v>923714</v>
      </c>
      <c r="B418" s="81" t="s">
        <v>888</v>
      </c>
      <c r="C418" s="46"/>
      <c r="D418" s="46"/>
    </row>
    <row r="419" spans="1:4" ht="42.75" thickBot="1" x14ac:dyDescent="0.3">
      <c r="A419" s="80">
        <v>923715</v>
      </c>
      <c r="B419" s="81" t="s">
        <v>889</v>
      </c>
      <c r="C419" s="46"/>
      <c r="D419" s="46"/>
    </row>
    <row r="420" spans="1:4" ht="42.75" thickBot="1" x14ac:dyDescent="0.3">
      <c r="A420" s="80">
        <v>923716</v>
      </c>
      <c r="B420" s="81" t="s">
        <v>890</v>
      </c>
      <c r="C420" s="46"/>
      <c r="D420" s="46"/>
    </row>
    <row r="421" spans="1:4" ht="42.75" thickBot="1" x14ac:dyDescent="0.3">
      <c r="A421" s="45">
        <v>923717</v>
      </c>
      <c r="B421" s="44" t="s">
        <v>225</v>
      </c>
      <c r="C421" s="46"/>
      <c r="D421" s="46"/>
    </row>
    <row r="422" spans="1:4" ht="42.75" thickBot="1" x14ac:dyDescent="0.3">
      <c r="A422" s="80">
        <v>923718</v>
      </c>
      <c r="B422" s="81" t="s">
        <v>891</v>
      </c>
      <c r="C422" s="46"/>
      <c r="D422" s="46"/>
    </row>
    <row r="423" spans="1:4" ht="42.75" thickBot="1" x14ac:dyDescent="0.3">
      <c r="A423" s="80">
        <v>923720</v>
      </c>
      <c r="B423" s="81" t="s">
        <v>892</v>
      </c>
      <c r="C423" s="46"/>
      <c r="D423" s="46"/>
    </row>
    <row r="424" spans="1:4" ht="42.75" thickBot="1" x14ac:dyDescent="0.3">
      <c r="A424" s="80">
        <v>923721</v>
      </c>
      <c r="B424" s="81" t="s">
        <v>893</v>
      </c>
      <c r="C424" s="46"/>
      <c r="D424" s="46"/>
    </row>
    <row r="425" spans="1:4" ht="42.75" thickBot="1" x14ac:dyDescent="0.3">
      <c r="A425" s="80">
        <v>923722</v>
      </c>
      <c r="B425" s="81" t="s">
        <v>894</v>
      </c>
      <c r="C425" s="46"/>
      <c r="D425" s="46"/>
    </row>
    <row r="426" spans="1:4" ht="42.75" thickBot="1" x14ac:dyDescent="0.3">
      <c r="A426" s="45">
        <v>923723</v>
      </c>
      <c r="B426" s="44" t="s">
        <v>226</v>
      </c>
      <c r="C426" s="46"/>
      <c r="D426" s="46"/>
    </row>
    <row r="427" spans="1:4" ht="53.25" thickBot="1" x14ac:dyDescent="0.3">
      <c r="A427" s="80">
        <v>923724</v>
      </c>
      <c r="B427" s="81" t="s">
        <v>895</v>
      </c>
      <c r="C427" s="46"/>
      <c r="D427" s="46"/>
    </row>
    <row r="428" spans="1:4" ht="53.25" thickBot="1" x14ac:dyDescent="0.3">
      <c r="A428" s="80">
        <v>923725</v>
      </c>
      <c r="B428" s="81" t="s">
        <v>896</v>
      </c>
      <c r="C428" s="46"/>
      <c r="D428" s="46"/>
    </row>
    <row r="429" spans="1:4" ht="42.75" thickBot="1" x14ac:dyDescent="0.3">
      <c r="A429" s="80">
        <v>923726</v>
      </c>
      <c r="B429" s="81" t="s">
        <v>897</v>
      </c>
      <c r="C429" s="46"/>
      <c r="D429" s="46"/>
    </row>
    <row r="430" spans="1:4" ht="42.75" thickBot="1" x14ac:dyDescent="0.3">
      <c r="A430" s="80">
        <v>923727</v>
      </c>
      <c r="B430" s="81" t="s">
        <v>898</v>
      </c>
      <c r="C430" s="46"/>
      <c r="D430" s="46"/>
    </row>
    <row r="431" spans="1:4" ht="42.75" thickBot="1" x14ac:dyDescent="0.3">
      <c r="A431" s="80">
        <v>923728</v>
      </c>
      <c r="B431" s="81" t="s">
        <v>899</v>
      </c>
      <c r="C431" s="46"/>
      <c r="D431" s="46"/>
    </row>
    <row r="432" spans="1:4" ht="42.75" thickBot="1" x14ac:dyDescent="0.3">
      <c r="A432" s="80">
        <v>923729</v>
      </c>
      <c r="B432" s="81" t="s">
        <v>900</v>
      </c>
      <c r="C432" s="46"/>
      <c r="D432" s="46"/>
    </row>
    <row r="433" spans="1:4" ht="42.75" thickBot="1" x14ac:dyDescent="0.3">
      <c r="A433" s="45">
        <v>923730</v>
      </c>
      <c r="B433" s="44" t="s">
        <v>227</v>
      </c>
      <c r="C433" s="46"/>
      <c r="D433" s="46"/>
    </row>
    <row r="434" spans="1:4" ht="42.75" thickBot="1" x14ac:dyDescent="0.3">
      <c r="A434" s="45">
        <v>923731</v>
      </c>
      <c r="B434" s="44" t="s">
        <v>228</v>
      </c>
      <c r="C434" s="46"/>
      <c r="D434" s="46"/>
    </row>
    <row r="435" spans="1:4" ht="42.75" thickBot="1" x14ac:dyDescent="0.3">
      <c r="A435" s="80">
        <v>923732</v>
      </c>
      <c r="B435" s="81" t="s">
        <v>901</v>
      </c>
      <c r="C435" s="46"/>
      <c r="D435" s="46"/>
    </row>
    <row r="436" spans="1:4" ht="32.25" thickBot="1" x14ac:dyDescent="0.3">
      <c r="A436" s="80">
        <v>924000</v>
      </c>
      <c r="B436" s="81" t="s">
        <v>902</v>
      </c>
      <c r="C436" s="46"/>
      <c r="D436" s="46"/>
    </row>
    <row r="437" spans="1:4" ht="32.25" thickBot="1" x14ac:dyDescent="0.3">
      <c r="A437" s="80">
        <v>924001</v>
      </c>
      <c r="B437" s="81" t="s">
        <v>1174</v>
      </c>
      <c r="C437" s="46"/>
      <c r="D437" s="46"/>
    </row>
    <row r="438" spans="1:4" ht="32.25" thickBot="1" x14ac:dyDescent="0.3">
      <c r="A438" s="80">
        <v>924002</v>
      </c>
      <c r="B438" s="81" t="s">
        <v>1175</v>
      </c>
      <c r="C438" s="46"/>
      <c r="D438" s="46"/>
    </row>
    <row r="439" spans="1:4" ht="32.25" thickBot="1" x14ac:dyDescent="0.3">
      <c r="A439" s="80">
        <v>924003</v>
      </c>
      <c r="B439" s="81" t="s">
        <v>1176</v>
      </c>
      <c r="C439" s="46"/>
      <c r="D439" s="46"/>
    </row>
    <row r="440" spans="1:4" ht="32.25" thickBot="1" x14ac:dyDescent="0.3">
      <c r="A440" s="80">
        <v>924004</v>
      </c>
      <c r="B440" s="81" t="s">
        <v>1177</v>
      </c>
      <c r="C440" s="46"/>
      <c r="D440" s="46"/>
    </row>
    <row r="441" spans="1:4" ht="32.25" thickBot="1" x14ac:dyDescent="0.3">
      <c r="A441" s="80">
        <v>924005</v>
      </c>
      <c r="B441" s="81" t="s">
        <v>1298</v>
      </c>
      <c r="C441" s="46"/>
      <c r="D441" s="46"/>
    </row>
    <row r="442" spans="1:4" ht="32.25" thickBot="1" x14ac:dyDescent="0.3">
      <c r="A442" s="80">
        <v>924006</v>
      </c>
      <c r="B442" s="81" t="s">
        <v>1178</v>
      </c>
      <c r="C442" s="46"/>
      <c r="D442" s="46"/>
    </row>
    <row r="443" spans="1:4" ht="32.25" thickBot="1" x14ac:dyDescent="0.3">
      <c r="A443" s="80">
        <v>924007</v>
      </c>
      <c r="B443" s="81" t="s">
        <v>1179</v>
      </c>
      <c r="C443" s="46"/>
      <c r="D443" s="46"/>
    </row>
    <row r="444" spans="1:4" ht="32.25" thickBot="1" x14ac:dyDescent="0.3">
      <c r="A444" s="80">
        <v>924008</v>
      </c>
      <c r="B444" s="81" t="s">
        <v>1180</v>
      </c>
      <c r="C444" s="46"/>
      <c r="D444" s="46"/>
    </row>
    <row r="445" spans="1:4" ht="32.25" thickBot="1" x14ac:dyDescent="0.3">
      <c r="A445" s="80">
        <v>924009</v>
      </c>
      <c r="B445" s="81" t="s">
        <v>1181</v>
      </c>
      <c r="C445" s="46"/>
      <c r="D445" s="46"/>
    </row>
    <row r="446" spans="1:4" ht="32.25" thickBot="1" x14ac:dyDescent="0.3">
      <c r="A446" s="80">
        <v>924010</v>
      </c>
      <c r="B446" s="81" t="s">
        <v>1182</v>
      </c>
      <c r="C446" s="46"/>
      <c r="D446" s="46"/>
    </row>
    <row r="447" spans="1:4" ht="32.25" thickBot="1" x14ac:dyDescent="0.3">
      <c r="A447" s="80">
        <v>924011</v>
      </c>
      <c r="B447" s="81" t="s">
        <v>1183</v>
      </c>
      <c r="C447" s="46"/>
      <c r="D447" s="46"/>
    </row>
    <row r="448" spans="1:4" ht="32.25" thickBot="1" x14ac:dyDescent="0.3">
      <c r="A448" s="80">
        <v>924012</v>
      </c>
      <c r="B448" s="81" t="s">
        <v>1184</v>
      </c>
      <c r="C448" s="46"/>
      <c r="D448" s="46"/>
    </row>
    <row r="449" spans="1:4" ht="32.25" thickBot="1" x14ac:dyDescent="0.3">
      <c r="A449" s="80">
        <v>924013</v>
      </c>
      <c r="B449" s="81" t="s">
        <v>1185</v>
      </c>
      <c r="C449" s="46"/>
      <c r="D449" s="46"/>
    </row>
    <row r="450" spans="1:4" ht="32.25" thickBot="1" x14ac:dyDescent="0.3">
      <c r="A450" s="80">
        <v>924014</v>
      </c>
      <c r="B450" s="81" t="s">
        <v>1186</v>
      </c>
      <c r="C450" s="46"/>
      <c r="D450" s="46"/>
    </row>
    <row r="451" spans="1:4" ht="32.25" thickBot="1" x14ac:dyDescent="0.3">
      <c r="A451" s="80">
        <v>924015</v>
      </c>
      <c r="B451" s="81" t="s">
        <v>1187</v>
      </c>
      <c r="C451" s="46"/>
      <c r="D451" s="46"/>
    </row>
    <row r="452" spans="1:4" ht="32.25" thickBot="1" x14ac:dyDescent="0.3">
      <c r="A452" s="80">
        <v>924016</v>
      </c>
      <c r="B452" s="81" t="s">
        <v>1188</v>
      </c>
      <c r="C452" s="46"/>
      <c r="D452" s="46"/>
    </row>
    <row r="453" spans="1:4" ht="32.25" thickBot="1" x14ac:dyDescent="0.3">
      <c r="A453" s="80">
        <v>924017</v>
      </c>
      <c r="B453" s="81" t="s">
        <v>1189</v>
      </c>
      <c r="C453" s="46"/>
      <c r="D453" s="46"/>
    </row>
    <row r="454" spans="1:4" ht="32.25" thickBot="1" x14ac:dyDescent="0.3">
      <c r="A454" s="80">
        <v>924018</v>
      </c>
      <c r="B454" s="81" t="s">
        <v>903</v>
      </c>
      <c r="C454" s="46"/>
      <c r="D454" s="46"/>
    </row>
    <row r="455" spans="1:4" ht="32.25" thickBot="1" x14ac:dyDescent="0.3">
      <c r="A455" s="80">
        <v>924019</v>
      </c>
      <c r="B455" s="81" t="s">
        <v>1190</v>
      </c>
      <c r="C455" s="46"/>
      <c r="D455" s="46"/>
    </row>
    <row r="456" spans="1:4" ht="32.25" thickBot="1" x14ac:dyDescent="0.3">
      <c r="A456" s="80">
        <v>924020</v>
      </c>
      <c r="B456" s="81" t="s">
        <v>1191</v>
      </c>
      <c r="C456" s="46"/>
      <c r="D456" s="46"/>
    </row>
    <row r="457" spans="1:4" ht="32.25" thickBot="1" x14ac:dyDescent="0.3">
      <c r="A457" s="80">
        <v>924021</v>
      </c>
      <c r="B457" s="81" t="s">
        <v>1192</v>
      </c>
      <c r="C457" s="46"/>
      <c r="D457" s="46"/>
    </row>
    <row r="458" spans="1:4" ht="32.25" thickBot="1" x14ac:dyDescent="0.3">
      <c r="A458" s="80">
        <v>924022</v>
      </c>
      <c r="B458" s="81" t="s">
        <v>1193</v>
      </c>
      <c r="C458" s="46"/>
      <c r="D458" s="46"/>
    </row>
    <row r="459" spans="1:4" ht="32.25" thickBot="1" x14ac:dyDescent="0.3">
      <c r="A459" s="80">
        <v>924023</v>
      </c>
      <c r="B459" s="81" t="s">
        <v>1194</v>
      </c>
      <c r="C459" s="46"/>
      <c r="D459" s="46"/>
    </row>
    <row r="460" spans="1:4" ht="32.25" thickBot="1" x14ac:dyDescent="0.3">
      <c r="A460" s="80">
        <v>924024</v>
      </c>
      <c r="B460" s="81" t="s">
        <v>1195</v>
      </c>
      <c r="C460" s="46"/>
      <c r="D460" s="46"/>
    </row>
    <row r="461" spans="1:4" ht="32.25" thickBot="1" x14ac:dyDescent="0.3">
      <c r="A461" s="80">
        <v>924025</v>
      </c>
      <c r="B461" s="81" t="s">
        <v>1196</v>
      </c>
      <c r="C461" s="46"/>
      <c r="D461" s="46"/>
    </row>
    <row r="462" spans="1:4" ht="32.25" thickBot="1" x14ac:dyDescent="0.3">
      <c r="A462" s="80">
        <v>924026</v>
      </c>
      <c r="B462" s="81" t="s">
        <v>1197</v>
      </c>
      <c r="C462" s="46"/>
      <c r="D462" s="46"/>
    </row>
    <row r="463" spans="1:4" ht="32.25" thickBot="1" x14ac:dyDescent="0.3">
      <c r="A463" s="80">
        <v>924027</v>
      </c>
      <c r="B463" s="81" t="s">
        <v>1198</v>
      </c>
      <c r="C463" s="46"/>
      <c r="D463" s="46"/>
    </row>
    <row r="464" spans="1:4" ht="32.25" thickBot="1" x14ac:dyDescent="0.3">
      <c r="A464" s="80">
        <v>924028</v>
      </c>
      <c r="B464" s="81" t="s">
        <v>1199</v>
      </c>
      <c r="C464" s="46"/>
      <c r="D464" s="46"/>
    </row>
    <row r="465" spans="1:4" ht="32.25" thickBot="1" x14ac:dyDescent="0.3">
      <c r="A465" s="80">
        <v>924029</v>
      </c>
      <c r="B465" s="81" t="s">
        <v>1200</v>
      </c>
      <c r="C465" s="46"/>
      <c r="D465" s="46"/>
    </row>
    <row r="466" spans="1:4" ht="32.25" thickBot="1" x14ac:dyDescent="0.3">
      <c r="A466" s="80">
        <v>924030</v>
      </c>
      <c r="B466" s="81" t="s">
        <v>1201</v>
      </c>
      <c r="C466" s="46"/>
      <c r="D466" s="46"/>
    </row>
    <row r="467" spans="1:4" ht="32.25" thickBot="1" x14ac:dyDescent="0.3">
      <c r="A467" s="45">
        <v>924101</v>
      </c>
      <c r="B467" s="44" t="s">
        <v>229</v>
      </c>
      <c r="C467" s="46"/>
      <c r="D467" s="46"/>
    </row>
    <row r="468" spans="1:4" ht="32.25" thickBot="1" x14ac:dyDescent="0.3">
      <c r="A468" s="45">
        <v>924102</v>
      </c>
      <c r="B468" s="44" t="s">
        <v>230</v>
      </c>
      <c r="C468" s="46"/>
      <c r="D468" s="46"/>
    </row>
    <row r="469" spans="1:4" ht="53.25" thickBot="1" x14ac:dyDescent="0.3">
      <c r="A469" s="45">
        <v>924103</v>
      </c>
      <c r="B469" s="44" t="s">
        <v>231</v>
      </c>
      <c r="C469" s="46"/>
      <c r="D469" s="46"/>
    </row>
    <row r="470" spans="1:4" ht="42.75" thickBot="1" x14ac:dyDescent="0.3">
      <c r="A470" s="80">
        <v>924104</v>
      </c>
      <c r="B470" s="81" t="s">
        <v>904</v>
      </c>
      <c r="C470" s="46"/>
      <c r="D470" s="46"/>
    </row>
    <row r="471" spans="1:4" ht="32.25" thickBot="1" x14ac:dyDescent="0.3">
      <c r="A471" s="80">
        <v>924202</v>
      </c>
      <c r="B471" s="81" t="s">
        <v>1202</v>
      </c>
      <c r="C471" s="46"/>
      <c r="D471" s="46"/>
    </row>
    <row r="472" spans="1:4" ht="32.25" thickBot="1" x14ac:dyDescent="0.3">
      <c r="A472" s="80">
        <v>924204</v>
      </c>
      <c r="B472" s="81" t="s">
        <v>1203</v>
      </c>
      <c r="C472" s="46"/>
      <c r="D472" s="46"/>
    </row>
    <row r="473" spans="1:4" ht="53.25" thickBot="1" x14ac:dyDescent="0.3">
      <c r="A473" s="80">
        <v>924205</v>
      </c>
      <c r="B473" s="81" t="s">
        <v>905</v>
      </c>
      <c r="C473" s="46"/>
      <c r="D473" s="46"/>
    </row>
    <row r="474" spans="1:4" ht="42.75" thickBot="1" x14ac:dyDescent="0.3">
      <c r="A474" s="80">
        <v>924206</v>
      </c>
      <c r="B474" s="81" t="s">
        <v>906</v>
      </c>
      <c r="C474" s="46"/>
      <c r="D474" s="46"/>
    </row>
    <row r="475" spans="1:4" ht="32.25" thickBot="1" x14ac:dyDescent="0.3">
      <c r="A475" s="45">
        <v>924303</v>
      </c>
      <c r="B475" s="44" t="s">
        <v>232</v>
      </c>
      <c r="C475" s="46"/>
      <c r="D475" s="46"/>
    </row>
    <row r="476" spans="1:4" ht="15.75" thickBot="1" x14ac:dyDescent="0.3">
      <c r="A476" s="45">
        <v>924500</v>
      </c>
      <c r="B476" s="44" t="s">
        <v>233</v>
      </c>
      <c r="C476" s="46"/>
      <c r="D476" s="46"/>
    </row>
    <row r="477" spans="1:4" ht="32.25" thickBot="1" x14ac:dyDescent="0.3">
      <c r="A477" s="80">
        <v>925001</v>
      </c>
      <c r="B477" s="81" t="s">
        <v>907</v>
      </c>
      <c r="C477" s="46"/>
      <c r="D477" s="46"/>
    </row>
    <row r="478" spans="1:4" ht="32.25" thickBot="1" x14ac:dyDescent="0.3">
      <c r="A478" s="80">
        <v>925002</v>
      </c>
      <c r="B478" s="81" t="s">
        <v>908</v>
      </c>
      <c r="C478" s="46"/>
      <c r="D478" s="46"/>
    </row>
    <row r="479" spans="1:4" ht="32.25" thickBot="1" x14ac:dyDescent="0.3">
      <c r="A479" s="80">
        <v>925003</v>
      </c>
      <c r="B479" s="81" t="s">
        <v>909</v>
      </c>
      <c r="C479" s="46"/>
      <c r="D479" s="46"/>
    </row>
    <row r="480" spans="1:4" ht="32.25" thickBot="1" x14ac:dyDescent="0.3">
      <c r="A480" s="80">
        <v>925004</v>
      </c>
      <c r="B480" s="81" t="s">
        <v>910</v>
      </c>
      <c r="C480" s="46"/>
      <c r="D480" s="46"/>
    </row>
    <row r="481" spans="1:4" ht="32.25" thickBot="1" x14ac:dyDescent="0.3">
      <c r="A481" s="80">
        <v>925005</v>
      </c>
      <c r="B481" s="81" t="s">
        <v>911</v>
      </c>
      <c r="C481" s="46"/>
      <c r="D481" s="46"/>
    </row>
    <row r="482" spans="1:4" ht="32.25" thickBot="1" x14ac:dyDescent="0.3">
      <c r="A482" s="80">
        <v>925006</v>
      </c>
      <c r="B482" s="81" t="s">
        <v>912</v>
      </c>
      <c r="C482" s="46"/>
      <c r="D482" s="46"/>
    </row>
    <row r="483" spans="1:4" ht="42.75" thickBot="1" x14ac:dyDescent="0.3">
      <c r="A483" s="80">
        <v>925007</v>
      </c>
      <c r="B483" s="81" t="s">
        <v>913</v>
      </c>
      <c r="C483" s="46"/>
      <c r="D483" s="46"/>
    </row>
    <row r="484" spans="1:4" ht="32.25" thickBot="1" x14ac:dyDescent="0.3">
      <c r="A484" s="80">
        <v>925008</v>
      </c>
      <c r="B484" s="81" t="s">
        <v>914</v>
      </c>
      <c r="C484" s="46"/>
      <c r="D484" s="46"/>
    </row>
    <row r="485" spans="1:4" ht="32.25" thickBot="1" x14ac:dyDescent="0.3">
      <c r="A485" s="80">
        <v>925009</v>
      </c>
      <c r="B485" s="81" t="s">
        <v>915</v>
      </c>
      <c r="C485" s="46"/>
      <c r="D485" s="46"/>
    </row>
    <row r="486" spans="1:4" ht="32.25" thickBot="1" x14ac:dyDescent="0.3">
      <c r="A486" s="80">
        <v>925010</v>
      </c>
      <c r="B486" s="81" t="s">
        <v>916</v>
      </c>
      <c r="C486" s="46"/>
      <c r="D486" s="46"/>
    </row>
    <row r="487" spans="1:4" ht="32.25" thickBot="1" x14ac:dyDescent="0.3">
      <c r="A487" s="80">
        <v>925011</v>
      </c>
      <c r="B487" s="81" t="s">
        <v>917</v>
      </c>
      <c r="C487" s="46"/>
      <c r="D487" s="46"/>
    </row>
    <row r="488" spans="1:4" ht="32.25" thickBot="1" x14ac:dyDescent="0.3">
      <c r="A488" s="80">
        <v>925012</v>
      </c>
      <c r="B488" s="81" t="s">
        <v>918</v>
      </c>
      <c r="C488" s="46"/>
      <c r="D488" s="46"/>
    </row>
    <row r="489" spans="1:4" ht="32.25" thickBot="1" x14ac:dyDescent="0.3">
      <c r="A489" s="80">
        <v>925013</v>
      </c>
      <c r="B489" s="81" t="s">
        <v>919</v>
      </c>
      <c r="C489" s="46"/>
      <c r="D489" s="46"/>
    </row>
    <row r="490" spans="1:4" ht="32.25" thickBot="1" x14ac:dyDescent="0.3">
      <c r="A490" s="80">
        <v>925014</v>
      </c>
      <c r="B490" s="81" t="s">
        <v>920</v>
      </c>
      <c r="C490" s="46"/>
      <c r="D490" s="46"/>
    </row>
    <row r="491" spans="1:4" ht="32.25" thickBot="1" x14ac:dyDescent="0.3">
      <c r="A491" s="80">
        <v>925015</v>
      </c>
      <c r="B491" s="81" t="s">
        <v>921</v>
      </c>
      <c r="C491" s="46"/>
      <c r="D491" s="46"/>
    </row>
    <row r="492" spans="1:4" ht="32.25" thickBot="1" x14ac:dyDescent="0.3">
      <c r="A492" s="80">
        <v>925016</v>
      </c>
      <c r="B492" s="81" t="s">
        <v>922</v>
      </c>
      <c r="C492" s="46"/>
      <c r="D492" s="46"/>
    </row>
    <row r="493" spans="1:4" ht="32.25" thickBot="1" x14ac:dyDescent="0.3">
      <c r="A493" s="80">
        <v>925017</v>
      </c>
      <c r="B493" s="81" t="s">
        <v>923</v>
      </c>
      <c r="C493" s="46"/>
      <c r="D493" s="46"/>
    </row>
    <row r="494" spans="1:4" ht="32.25" thickBot="1" x14ac:dyDescent="0.3">
      <c r="A494" s="80">
        <v>925018</v>
      </c>
      <c r="B494" s="81" t="s">
        <v>924</v>
      </c>
      <c r="C494" s="46"/>
      <c r="D494" s="46"/>
    </row>
    <row r="495" spans="1:4" ht="42.75" thickBot="1" x14ac:dyDescent="0.3">
      <c r="A495" s="80">
        <v>925201</v>
      </c>
      <c r="B495" s="81" t="s">
        <v>925</v>
      </c>
      <c r="C495" s="46"/>
      <c r="D495" s="46"/>
    </row>
    <row r="496" spans="1:4" ht="15.75" thickBot="1" x14ac:dyDescent="0.3">
      <c r="A496" s="45">
        <v>925500</v>
      </c>
      <c r="B496" s="44" t="s">
        <v>234</v>
      </c>
      <c r="C496" s="46"/>
      <c r="D496" s="46"/>
    </row>
    <row r="497" spans="1:4" ht="21.75" thickBot="1" x14ac:dyDescent="0.3">
      <c r="A497" s="80">
        <v>925703</v>
      </c>
      <c r="B497" s="81" t="s">
        <v>926</v>
      </c>
      <c r="C497" s="46"/>
      <c r="D497" s="46"/>
    </row>
    <row r="498" spans="1:4" ht="21.75" thickBot="1" x14ac:dyDescent="0.3">
      <c r="A498" s="80">
        <v>925704</v>
      </c>
      <c r="B498" s="81" t="s">
        <v>927</v>
      </c>
      <c r="C498" s="46"/>
      <c r="D498" s="46"/>
    </row>
    <row r="499" spans="1:4" ht="21.75" thickBot="1" x14ac:dyDescent="0.3">
      <c r="A499" s="80">
        <v>925705</v>
      </c>
      <c r="B499" s="81" t="s">
        <v>928</v>
      </c>
      <c r="C499" s="46"/>
      <c r="D499" s="46"/>
    </row>
    <row r="500" spans="1:4" ht="21.75" thickBot="1" x14ac:dyDescent="0.3">
      <c r="A500" s="80">
        <v>925706</v>
      </c>
      <c r="B500" s="81" t="s">
        <v>929</v>
      </c>
      <c r="C500" s="46"/>
      <c r="D500" s="46"/>
    </row>
    <row r="501" spans="1:4" ht="21.75" thickBot="1" x14ac:dyDescent="0.3">
      <c r="A501" s="80">
        <v>925707</v>
      </c>
      <c r="B501" s="81" t="s">
        <v>930</v>
      </c>
      <c r="C501" s="46"/>
      <c r="D501" s="46"/>
    </row>
    <row r="502" spans="1:4" ht="32.25" thickBot="1" x14ac:dyDescent="0.3">
      <c r="A502" s="45">
        <v>926001</v>
      </c>
      <c r="B502" s="44" t="s">
        <v>235</v>
      </c>
      <c r="C502" s="46"/>
      <c r="D502" s="46"/>
    </row>
    <row r="503" spans="1:4" ht="32.25" thickBot="1" x14ac:dyDescent="0.3">
      <c r="A503" s="45">
        <v>926002</v>
      </c>
      <c r="B503" s="44" t="s">
        <v>236</v>
      </c>
      <c r="C503" s="46"/>
      <c r="D503" s="46"/>
    </row>
    <row r="504" spans="1:4" ht="32.25" thickBot="1" x14ac:dyDescent="0.3">
      <c r="A504" s="45">
        <v>926003</v>
      </c>
      <c r="B504" s="44" t="s">
        <v>237</v>
      </c>
      <c r="C504" s="46"/>
      <c r="D504" s="46"/>
    </row>
    <row r="505" spans="1:4" ht="32.25" thickBot="1" x14ac:dyDescent="0.3">
      <c r="A505" s="45">
        <v>926004</v>
      </c>
      <c r="B505" s="44" t="s">
        <v>238</v>
      </c>
      <c r="C505" s="46"/>
      <c r="D505" s="46"/>
    </row>
    <row r="506" spans="1:4" ht="32.25" thickBot="1" x14ac:dyDescent="0.3">
      <c r="A506" s="45">
        <v>926005</v>
      </c>
      <c r="B506" s="44" t="s">
        <v>239</v>
      </c>
      <c r="C506" s="46"/>
      <c r="D506" s="46"/>
    </row>
    <row r="507" spans="1:4" ht="32.25" thickBot="1" x14ac:dyDescent="0.3">
      <c r="A507" s="45">
        <v>926006</v>
      </c>
      <c r="B507" s="44" t="s">
        <v>240</v>
      </c>
      <c r="C507" s="46"/>
      <c r="D507" s="46"/>
    </row>
    <row r="508" spans="1:4" ht="32.25" thickBot="1" x14ac:dyDescent="0.3">
      <c r="A508" s="80">
        <v>926007</v>
      </c>
      <c r="B508" s="81" t="s">
        <v>931</v>
      </c>
      <c r="C508" s="46"/>
      <c r="D508" s="46"/>
    </row>
    <row r="509" spans="1:4" ht="32.25" thickBot="1" x14ac:dyDescent="0.3">
      <c r="A509" s="45">
        <v>926008</v>
      </c>
      <c r="B509" s="44" t="s">
        <v>241</v>
      </c>
      <c r="C509" s="46"/>
      <c r="D509" s="46"/>
    </row>
    <row r="510" spans="1:4" ht="32.25" thickBot="1" x14ac:dyDescent="0.3">
      <c r="A510" s="45">
        <v>926009</v>
      </c>
      <c r="B510" s="44" t="s">
        <v>242</v>
      </c>
      <c r="C510" s="46"/>
      <c r="D510" s="46"/>
    </row>
    <row r="511" spans="1:4" ht="32.25" thickBot="1" x14ac:dyDescent="0.3">
      <c r="A511" s="45">
        <v>926010</v>
      </c>
      <c r="B511" s="44" t="s">
        <v>243</v>
      </c>
      <c r="C511" s="46"/>
      <c r="D511" s="46"/>
    </row>
    <row r="512" spans="1:4" ht="32.25" thickBot="1" x14ac:dyDescent="0.3">
      <c r="A512" s="80">
        <v>926011</v>
      </c>
      <c r="B512" s="81" t="s">
        <v>932</v>
      </c>
      <c r="C512" s="46"/>
      <c r="D512" s="46"/>
    </row>
    <row r="513" spans="1:4" ht="32.25" thickBot="1" x14ac:dyDescent="0.3">
      <c r="A513" s="45">
        <v>926012</v>
      </c>
      <c r="B513" s="44" t="s">
        <v>244</v>
      </c>
      <c r="C513" s="46"/>
      <c r="D513" s="46"/>
    </row>
    <row r="514" spans="1:4" ht="32.25" thickBot="1" x14ac:dyDescent="0.3">
      <c r="A514" s="45">
        <v>926013</v>
      </c>
      <c r="B514" s="44" t="s">
        <v>245</v>
      </c>
      <c r="C514" s="46"/>
      <c r="D514" s="46"/>
    </row>
    <row r="515" spans="1:4" ht="32.25" thickBot="1" x14ac:dyDescent="0.3">
      <c r="A515" s="45">
        <v>926014</v>
      </c>
      <c r="B515" s="44" t="s">
        <v>246</v>
      </c>
      <c r="C515" s="46"/>
      <c r="D515" s="46"/>
    </row>
    <row r="516" spans="1:4" ht="32.25" thickBot="1" x14ac:dyDescent="0.3">
      <c r="A516" s="80">
        <v>926201</v>
      </c>
      <c r="B516" s="81" t="s">
        <v>933</v>
      </c>
      <c r="C516" s="46"/>
      <c r="D516" s="46"/>
    </row>
    <row r="517" spans="1:4" ht="32.25" thickBot="1" x14ac:dyDescent="0.3">
      <c r="A517" s="45">
        <v>926202</v>
      </c>
      <c r="B517" s="44" t="s">
        <v>247</v>
      </c>
      <c r="C517" s="46"/>
      <c r="D517" s="46"/>
    </row>
    <row r="518" spans="1:4" ht="32.25" thickBot="1" x14ac:dyDescent="0.3">
      <c r="A518" s="45">
        <v>926203</v>
      </c>
      <c r="B518" s="44" t="s">
        <v>248</v>
      </c>
      <c r="C518" s="46"/>
      <c r="D518" s="46"/>
    </row>
    <row r="519" spans="1:4" ht="15.75" thickBot="1" x14ac:dyDescent="0.3">
      <c r="A519" s="45">
        <v>926500</v>
      </c>
      <c r="B519" s="44" t="s">
        <v>67</v>
      </c>
      <c r="C519" s="46"/>
      <c r="D519" s="46"/>
    </row>
    <row r="520" spans="1:4" ht="42.75" thickBot="1" x14ac:dyDescent="0.3">
      <c r="A520" s="80">
        <v>926701</v>
      </c>
      <c r="B520" s="81" t="s">
        <v>934</v>
      </c>
      <c r="C520" s="46"/>
      <c r="D520" s="46"/>
    </row>
    <row r="521" spans="1:4" ht="42.75" thickBot="1" x14ac:dyDescent="0.3">
      <c r="A521" s="80">
        <v>926702</v>
      </c>
      <c r="B521" s="81" t="s">
        <v>935</v>
      </c>
      <c r="C521" s="46"/>
      <c r="D521" s="46"/>
    </row>
    <row r="522" spans="1:4" ht="42.75" thickBot="1" x14ac:dyDescent="0.3">
      <c r="A522" s="45">
        <v>926703</v>
      </c>
      <c r="B522" s="44" t="s">
        <v>249</v>
      </c>
      <c r="C522" s="46"/>
      <c r="D522" s="46"/>
    </row>
    <row r="523" spans="1:4" ht="42.75" thickBot="1" x14ac:dyDescent="0.3">
      <c r="A523" s="80">
        <v>926704</v>
      </c>
      <c r="B523" s="81" t="s">
        <v>936</v>
      </c>
      <c r="C523" s="46"/>
      <c r="D523" s="46"/>
    </row>
    <row r="524" spans="1:4" ht="42.75" thickBot="1" x14ac:dyDescent="0.3">
      <c r="A524" s="80">
        <v>926705</v>
      </c>
      <c r="B524" s="81" t="s">
        <v>937</v>
      </c>
      <c r="C524" s="46"/>
      <c r="D524" s="46"/>
    </row>
    <row r="525" spans="1:4" ht="42.75" thickBot="1" x14ac:dyDescent="0.3">
      <c r="A525" s="80">
        <v>926706</v>
      </c>
      <c r="B525" s="81" t="s">
        <v>938</v>
      </c>
      <c r="C525" s="46"/>
      <c r="D525" s="46"/>
    </row>
    <row r="526" spans="1:4" ht="42.75" thickBot="1" x14ac:dyDescent="0.3">
      <c r="A526" s="80">
        <v>926707</v>
      </c>
      <c r="B526" s="81" t="s">
        <v>939</v>
      </c>
      <c r="C526" s="46"/>
      <c r="D526" s="46"/>
    </row>
    <row r="527" spans="1:4" ht="42.75" thickBot="1" x14ac:dyDescent="0.3">
      <c r="A527" s="80">
        <v>926708</v>
      </c>
      <c r="B527" s="81" t="s">
        <v>940</v>
      </c>
      <c r="C527" s="46"/>
      <c r="D527" s="46"/>
    </row>
    <row r="528" spans="1:4" ht="42.75" thickBot="1" x14ac:dyDescent="0.3">
      <c r="A528" s="80">
        <v>926709</v>
      </c>
      <c r="B528" s="81" t="s">
        <v>941</v>
      </c>
      <c r="C528" s="46"/>
      <c r="D528" s="46"/>
    </row>
    <row r="529" spans="1:4" ht="42.75" thickBot="1" x14ac:dyDescent="0.3">
      <c r="A529" s="80">
        <v>926710</v>
      </c>
      <c r="B529" s="81" t="s">
        <v>942</v>
      </c>
      <c r="C529" s="46"/>
      <c r="D529" s="46"/>
    </row>
    <row r="530" spans="1:4" ht="42.75" thickBot="1" x14ac:dyDescent="0.3">
      <c r="A530" s="80">
        <v>926711</v>
      </c>
      <c r="B530" s="81" t="s">
        <v>943</v>
      </c>
      <c r="C530" s="46"/>
      <c r="D530" s="46"/>
    </row>
    <row r="531" spans="1:4" ht="42.75" thickBot="1" x14ac:dyDescent="0.3">
      <c r="A531" s="80">
        <v>926712</v>
      </c>
      <c r="B531" s="81" t="s">
        <v>944</v>
      </c>
      <c r="C531" s="46"/>
      <c r="D531" s="46"/>
    </row>
    <row r="532" spans="1:4" ht="42.75" thickBot="1" x14ac:dyDescent="0.3">
      <c r="A532" s="80">
        <v>926713</v>
      </c>
      <c r="B532" s="81" t="s">
        <v>945</v>
      </c>
      <c r="C532" s="46"/>
      <c r="D532" s="46"/>
    </row>
    <row r="533" spans="1:4" ht="42.75" thickBot="1" x14ac:dyDescent="0.3">
      <c r="A533" s="80">
        <v>926714</v>
      </c>
      <c r="B533" s="81" t="s">
        <v>946</v>
      </c>
      <c r="C533" s="46"/>
      <c r="D533" s="46"/>
    </row>
    <row r="534" spans="1:4" ht="42.75" thickBot="1" x14ac:dyDescent="0.3">
      <c r="A534" s="80">
        <v>926715</v>
      </c>
      <c r="B534" s="81" t="s">
        <v>947</v>
      </c>
      <c r="C534" s="46"/>
      <c r="D534" s="46"/>
    </row>
    <row r="535" spans="1:4" ht="42.75" thickBot="1" x14ac:dyDescent="0.3">
      <c r="A535" s="80">
        <v>926716</v>
      </c>
      <c r="B535" s="81" t="s">
        <v>948</v>
      </c>
      <c r="C535" s="46"/>
      <c r="D535" s="46"/>
    </row>
    <row r="536" spans="1:4" ht="42.75" thickBot="1" x14ac:dyDescent="0.3">
      <c r="A536" s="45">
        <v>926717</v>
      </c>
      <c r="B536" s="44" t="s">
        <v>250</v>
      </c>
      <c r="C536" s="46"/>
      <c r="D536" s="46"/>
    </row>
    <row r="537" spans="1:4" ht="42.75" thickBot="1" x14ac:dyDescent="0.3">
      <c r="A537" s="45">
        <v>926718</v>
      </c>
      <c r="B537" s="44" t="s">
        <v>251</v>
      </c>
      <c r="C537" s="46"/>
      <c r="D537" s="46"/>
    </row>
    <row r="538" spans="1:4" ht="32.25" thickBot="1" x14ac:dyDescent="0.3">
      <c r="A538" s="45">
        <v>927001</v>
      </c>
      <c r="B538" s="44" t="s">
        <v>252</v>
      </c>
      <c r="C538" s="46"/>
      <c r="D538" s="46"/>
    </row>
    <row r="539" spans="1:4" ht="42.75" thickBot="1" x14ac:dyDescent="0.3">
      <c r="A539" s="80">
        <v>927002</v>
      </c>
      <c r="B539" s="81" t="s">
        <v>949</v>
      </c>
      <c r="C539" s="46"/>
      <c r="D539" s="46"/>
    </row>
    <row r="540" spans="1:4" ht="32.25" thickBot="1" x14ac:dyDescent="0.3">
      <c r="A540" s="45">
        <v>927003</v>
      </c>
      <c r="B540" s="44" t="s">
        <v>253</v>
      </c>
      <c r="C540" s="46"/>
      <c r="D540" s="46"/>
    </row>
    <row r="541" spans="1:4" ht="32.25" thickBot="1" x14ac:dyDescent="0.3">
      <c r="A541" s="45">
        <v>927004</v>
      </c>
      <c r="B541" s="44" t="s">
        <v>254</v>
      </c>
      <c r="C541" s="46"/>
      <c r="D541" s="46"/>
    </row>
    <row r="542" spans="1:4" ht="32.25" thickBot="1" x14ac:dyDescent="0.3">
      <c r="A542" s="45">
        <v>927005</v>
      </c>
      <c r="B542" s="44" t="s">
        <v>255</v>
      </c>
      <c r="C542" s="46"/>
      <c r="D542" s="46"/>
    </row>
    <row r="543" spans="1:4" ht="32.25" thickBot="1" x14ac:dyDescent="0.3">
      <c r="A543" s="80">
        <v>927006</v>
      </c>
      <c r="B543" s="81" t="s">
        <v>950</v>
      </c>
      <c r="C543" s="46"/>
      <c r="D543" s="46"/>
    </row>
    <row r="544" spans="1:4" ht="32.25" thickBot="1" x14ac:dyDescent="0.3">
      <c r="A544" s="80">
        <v>927007</v>
      </c>
      <c r="B544" s="81" t="s">
        <v>951</v>
      </c>
      <c r="C544" s="46"/>
      <c r="D544" s="46"/>
    </row>
    <row r="545" spans="1:4" ht="32.25" thickBot="1" x14ac:dyDescent="0.3">
      <c r="A545" s="45">
        <v>927008</v>
      </c>
      <c r="B545" s="44" t="s">
        <v>256</v>
      </c>
      <c r="C545" s="46"/>
      <c r="D545" s="46"/>
    </row>
    <row r="546" spans="1:4" ht="32.25" thickBot="1" x14ac:dyDescent="0.3">
      <c r="A546" s="45">
        <v>927009</v>
      </c>
      <c r="B546" s="44" t="s">
        <v>257</v>
      </c>
      <c r="C546" s="46"/>
      <c r="D546" s="46"/>
    </row>
    <row r="547" spans="1:4" ht="32.25" thickBot="1" x14ac:dyDescent="0.3">
      <c r="A547" s="45">
        <v>927010</v>
      </c>
      <c r="B547" s="44" t="s">
        <v>258</v>
      </c>
      <c r="C547" s="46"/>
      <c r="D547" s="46"/>
    </row>
    <row r="548" spans="1:4" ht="32.25" thickBot="1" x14ac:dyDescent="0.3">
      <c r="A548" s="45">
        <v>927011</v>
      </c>
      <c r="B548" s="44" t="s">
        <v>259</v>
      </c>
      <c r="C548" s="46"/>
      <c r="D548" s="46"/>
    </row>
    <row r="549" spans="1:4" ht="32.25" thickBot="1" x14ac:dyDescent="0.3">
      <c r="A549" s="45">
        <v>927012</v>
      </c>
      <c r="B549" s="44" t="s">
        <v>260</v>
      </c>
      <c r="C549" s="46"/>
      <c r="D549" s="46"/>
    </row>
    <row r="550" spans="1:4" ht="42.75" thickBot="1" x14ac:dyDescent="0.3">
      <c r="A550" s="45">
        <v>927013</v>
      </c>
      <c r="B550" s="44" t="s">
        <v>261</v>
      </c>
      <c r="C550" s="46"/>
      <c r="D550" s="46"/>
    </row>
    <row r="551" spans="1:4" ht="32.25" thickBot="1" x14ac:dyDescent="0.3">
      <c r="A551" s="45">
        <v>927014</v>
      </c>
      <c r="B551" s="44" t="s">
        <v>262</v>
      </c>
      <c r="C551" s="46"/>
      <c r="D551" s="46"/>
    </row>
    <row r="552" spans="1:4" ht="32.25" thickBot="1" x14ac:dyDescent="0.3">
      <c r="A552" s="80">
        <v>927015</v>
      </c>
      <c r="B552" s="81" t="s">
        <v>952</v>
      </c>
      <c r="C552" s="46"/>
      <c r="D552" s="46"/>
    </row>
    <row r="553" spans="1:4" ht="32.25" thickBot="1" x14ac:dyDescent="0.3">
      <c r="A553" s="80">
        <v>927016</v>
      </c>
      <c r="B553" s="81" t="s">
        <v>953</v>
      </c>
      <c r="C553" s="46"/>
      <c r="D553" s="46"/>
    </row>
    <row r="554" spans="1:4" ht="32.25" thickBot="1" x14ac:dyDescent="0.3">
      <c r="A554" s="45">
        <v>927017</v>
      </c>
      <c r="B554" s="44" t="s">
        <v>263</v>
      </c>
      <c r="C554" s="46"/>
      <c r="D554" s="46"/>
    </row>
    <row r="555" spans="1:4" ht="32.25" thickBot="1" x14ac:dyDescent="0.3">
      <c r="A555" s="45">
        <v>927019</v>
      </c>
      <c r="B555" s="44" t="s">
        <v>264</v>
      </c>
      <c r="C555" s="46"/>
      <c r="D555" s="46"/>
    </row>
    <row r="556" spans="1:4" ht="42.75" thickBot="1" x14ac:dyDescent="0.3">
      <c r="A556" s="80">
        <v>927020</v>
      </c>
      <c r="B556" s="81" t="s">
        <v>954</v>
      </c>
      <c r="C556" s="46"/>
      <c r="D556" s="46"/>
    </row>
    <row r="557" spans="1:4" ht="32.25" thickBot="1" x14ac:dyDescent="0.3">
      <c r="A557" s="80">
        <v>927101</v>
      </c>
      <c r="B557" s="81" t="s">
        <v>955</v>
      </c>
      <c r="C557" s="46"/>
      <c r="D557" s="46"/>
    </row>
    <row r="558" spans="1:4" ht="32.25" thickBot="1" x14ac:dyDescent="0.3">
      <c r="A558" s="45">
        <v>927201</v>
      </c>
      <c r="B558" s="44" t="s">
        <v>265</v>
      </c>
      <c r="C558" s="46"/>
      <c r="D558" s="46"/>
    </row>
    <row r="559" spans="1:4" ht="32.25" thickBot="1" x14ac:dyDescent="0.3">
      <c r="A559" s="45">
        <v>927202</v>
      </c>
      <c r="B559" s="44" t="s">
        <v>266</v>
      </c>
      <c r="C559" s="46"/>
      <c r="D559" s="46"/>
    </row>
    <row r="560" spans="1:4" ht="32.25" thickBot="1" x14ac:dyDescent="0.3">
      <c r="A560" s="80">
        <v>927203</v>
      </c>
      <c r="B560" s="81" t="s">
        <v>956</v>
      </c>
      <c r="C560" s="46"/>
      <c r="D560" s="46"/>
    </row>
    <row r="561" spans="1:4" ht="42.75" thickBot="1" x14ac:dyDescent="0.3">
      <c r="A561" s="80">
        <v>927205</v>
      </c>
      <c r="B561" s="81" t="s">
        <v>957</v>
      </c>
      <c r="C561" s="46"/>
      <c r="D561" s="46"/>
    </row>
    <row r="562" spans="1:4" ht="32.25" thickBot="1" x14ac:dyDescent="0.3">
      <c r="A562" s="45">
        <v>927207</v>
      </c>
      <c r="B562" s="44" t="s">
        <v>267</v>
      </c>
      <c r="C562" s="46"/>
      <c r="D562" s="46"/>
    </row>
    <row r="563" spans="1:4" ht="32.25" thickBot="1" x14ac:dyDescent="0.3">
      <c r="A563" s="45">
        <v>927208</v>
      </c>
      <c r="B563" s="44" t="s">
        <v>268</v>
      </c>
      <c r="C563" s="46"/>
      <c r="D563" s="46"/>
    </row>
    <row r="564" spans="1:4" ht="32.25" thickBot="1" x14ac:dyDescent="0.3">
      <c r="A564" s="45">
        <v>927209</v>
      </c>
      <c r="B564" s="44" t="s">
        <v>269</v>
      </c>
      <c r="C564" s="46"/>
      <c r="D564" s="46"/>
    </row>
    <row r="565" spans="1:4" ht="32.25" thickBot="1" x14ac:dyDescent="0.3">
      <c r="A565" s="45">
        <v>927210</v>
      </c>
      <c r="B565" s="44" t="s">
        <v>270</v>
      </c>
      <c r="C565" s="46"/>
      <c r="D565" s="46"/>
    </row>
    <row r="566" spans="1:4" ht="32.25" thickBot="1" x14ac:dyDescent="0.3">
      <c r="A566" s="45">
        <v>927211</v>
      </c>
      <c r="B566" s="44" t="s">
        <v>271</v>
      </c>
      <c r="C566" s="46"/>
      <c r="D566" s="46"/>
    </row>
    <row r="567" spans="1:4" ht="32.25" thickBot="1" x14ac:dyDescent="0.3">
      <c r="A567" s="45">
        <v>927212</v>
      </c>
      <c r="B567" s="44" t="s">
        <v>272</v>
      </c>
      <c r="C567" s="46"/>
      <c r="D567" s="46"/>
    </row>
    <row r="568" spans="1:4" ht="32.25" thickBot="1" x14ac:dyDescent="0.3">
      <c r="A568" s="80">
        <v>927214</v>
      </c>
      <c r="B568" s="81" t="s">
        <v>958</v>
      </c>
      <c r="C568" s="46"/>
      <c r="D568" s="46"/>
    </row>
    <row r="569" spans="1:4" ht="32.25" thickBot="1" x14ac:dyDescent="0.3">
      <c r="A569" s="80">
        <v>927217</v>
      </c>
      <c r="B569" s="81" t="s">
        <v>959</v>
      </c>
      <c r="C569" s="46"/>
      <c r="D569" s="46"/>
    </row>
    <row r="570" spans="1:4" ht="32.25" thickBot="1" x14ac:dyDescent="0.3">
      <c r="A570" s="45">
        <v>927219</v>
      </c>
      <c r="B570" s="44" t="s">
        <v>273</v>
      </c>
      <c r="C570" s="46"/>
      <c r="D570" s="46"/>
    </row>
    <row r="571" spans="1:4" ht="15.75" thickBot="1" x14ac:dyDescent="0.3">
      <c r="A571" s="45">
        <v>927500</v>
      </c>
      <c r="B571" s="44" t="s">
        <v>274</v>
      </c>
      <c r="C571" s="46"/>
      <c r="D571" s="46"/>
    </row>
    <row r="572" spans="1:4" ht="21.75" thickBot="1" x14ac:dyDescent="0.3">
      <c r="A572" s="45">
        <v>928001</v>
      </c>
      <c r="B572" s="44" t="s">
        <v>275</v>
      </c>
      <c r="C572" s="46"/>
      <c r="D572" s="46"/>
    </row>
    <row r="573" spans="1:4" ht="21.75" thickBot="1" x14ac:dyDescent="0.3">
      <c r="A573" s="45">
        <v>928002</v>
      </c>
      <c r="B573" s="44" t="s">
        <v>276</v>
      </c>
      <c r="C573" s="46"/>
      <c r="D573" s="46"/>
    </row>
    <row r="574" spans="1:4" ht="21.75" thickBot="1" x14ac:dyDescent="0.3">
      <c r="A574" s="45">
        <v>928003</v>
      </c>
      <c r="B574" s="44" t="s">
        <v>277</v>
      </c>
      <c r="C574" s="46"/>
      <c r="D574" s="46"/>
    </row>
    <row r="575" spans="1:4" ht="21.75" thickBot="1" x14ac:dyDescent="0.3">
      <c r="A575" s="45">
        <v>928004</v>
      </c>
      <c r="B575" s="44" t="s">
        <v>278</v>
      </c>
      <c r="C575" s="46"/>
      <c r="D575" s="46"/>
    </row>
    <row r="576" spans="1:4" ht="32.25" thickBot="1" x14ac:dyDescent="0.3">
      <c r="A576" s="80">
        <v>928005</v>
      </c>
      <c r="B576" s="81" t="s">
        <v>1295</v>
      </c>
      <c r="C576" s="46"/>
      <c r="D576" s="46"/>
    </row>
    <row r="577" spans="1:4" ht="21.75" thickBot="1" x14ac:dyDescent="0.3">
      <c r="A577" s="45">
        <v>928006</v>
      </c>
      <c r="B577" s="44" t="s">
        <v>279</v>
      </c>
      <c r="C577" s="46"/>
      <c r="D577" s="46"/>
    </row>
    <row r="578" spans="1:4" ht="21.75" thickBot="1" x14ac:dyDescent="0.3">
      <c r="A578" s="45">
        <v>928007</v>
      </c>
      <c r="B578" s="44" t="s">
        <v>280</v>
      </c>
      <c r="C578" s="46"/>
      <c r="D578" s="46"/>
    </row>
    <row r="579" spans="1:4" ht="32.25" thickBot="1" x14ac:dyDescent="0.3">
      <c r="A579" s="80">
        <v>928008</v>
      </c>
      <c r="B579" s="81" t="s">
        <v>960</v>
      </c>
      <c r="C579" s="46"/>
      <c r="D579" s="46"/>
    </row>
    <row r="580" spans="1:4" ht="21.75" thickBot="1" x14ac:dyDescent="0.3">
      <c r="A580" s="45">
        <v>928009</v>
      </c>
      <c r="B580" s="44" t="s">
        <v>281</v>
      </c>
      <c r="C580" s="46"/>
      <c r="D580" s="46"/>
    </row>
    <row r="581" spans="1:4" ht="21.75" thickBot="1" x14ac:dyDescent="0.3">
      <c r="A581" s="45">
        <v>928010</v>
      </c>
      <c r="B581" s="44" t="s">
        <v>282</v>
      </c>
      <c r="C581" s="46"/>
      <c r="D581" s="46"/>
    </row>
    <row r="582" spans="1:4" ht="21.75" thickBot="1" x14ac:dyDescent="0.3">
      <c r="A582" s="80">
        <v>928011</v>
      </c>
      <c r="B582" s="81" t="s">
        <v>961</v>
      </c>
      <c r="C582" s="46"/>
      <c r="D582" s="46"/>
    </row>
    <row r="583" spans="1:4" ht="21.75" thickBot="1" x14ac:dyDescent="0.3">
      <c r="A583" s="45">
        <v>928012</v>
      </c>
      <c r="B583" s="44" t="s">
        <v>283</v>
      </c>
      <c r="C583" s="46"/>
      <c r="D583" s="46"/>
    </row>
    <row r="584" spans="1:4" ht="21.75" thickBot="1" x14ac:dyDescent="0.3">
      <c r="A584" s="45">
        <v>928013</v>
      </c>
      <c r="B584" s="44" t="s">
        <v>284</v>
      </c>
      <c r="C584" s="46"/>
      <c r="D584" s="46"/>
    </row>
    <row r="585" spans="1:4" ht="21.75" thickBot="1" x14ac:dyDescent="0.3">
      <c r="A585" s="45">
        <v>928014</v>
      </c>
      <c r="B585" s="44" t="s">
        <v>285</v>
      </c>
      <c r="C585" s="46"/>
      <c r="D585" s="46"/>
    </row>
    <row r="586" spans="1:4" ht="21.75" thickBot="1" x14ac:dyDescent="0.3">
      <c r="A586" s="45">
        <v>928015</v>
      </c>
      <c r="B586" s="44" t="s">
        <v>286</v>
      </c>
      <c r="C586" s="46"/>
      <c r="D586" s="46"/>
    </row>
    <row r="587" spans="1:4" ht="21.75" thickBot="1" x14ac:dyDescent="0.3">
      <c r="A587" s="45">
        <v>928016</v>
      </c>
      <c r="B587" s="44" t="s">
        <v>287</v>
      </c>
      <c r="C587" s="46"/>
      <c r="D587" s="46"/>
    </row>
    <row r="588" spans="1:4" ht="21.75" thickBot="1" x14ac:dyDescent="0.3">
      <c r="A588" s="45">
        <v>928017</v>
      </c>
      <c r="B588" s="44" t="s">
        <v>288</v>
      </c>
      <c r="C588" s="46"/>
      <c r="D588" s="46"/>
    </row>
    <row r="589" spans="1:4" ht="21.75" thickBot="1" x14ac:dyDescent="0.3">
      <c r="A589" s="45">
        <v>928018</v>
      </c>
      <c r="B589" s="44" t="s">
        <v>289</v>
      </c>
      <c r="C589" s="46"/>
      <c r="D589" s="46"/>
    </row>
    <row r="590" spans="1:4" ht="21.75" thickBot="1" x14ac:dyDescent="0.3">
      <c r="A590" s="45">
        <v>928019</v>
      </c>
      <c r="B590" s="44" t="s">
        <v>290</v>
      </c>
      <c r="C590" s="46"/>
      <c r="D590" s="46"/>
    </row>
    <row r="591" spans="1:4" ht="21.75" thickBot="1" x14ac:dyDescent="0.3">
      <c r="A591" s="45">
        <v>928020</v>
      </c>
      <c r="B591" s="44" t="s">
        <v>291</v>
      </c>
      <c r="C591" s="46"/>
      <c r="D591" s="46"/>
    </row>
    <row r="592" spans="1:4" ht="21.75" thickBot="1" x14ac:dyDescent="0.3">
      <c r="A592" s="45">
        <v>928021</v>
      </c>
      <c r="B592" s="44" t="s">
        <v>292</v>
      </c>
      <c r="C592" s="46"/>
      <c r="D592" s="46"/>
    </row>
    <row r="593" spans="1:4" ht="21.75" thickBot="1" x14ac:dyDescent="0.3">
      <c r="A593" s="45">
        <v>928022</v>
      </c>
      <c r="B593" s="44" t="s">
        <v>293</v>
      </c>
      <c r="C593" s="46"/>
      <c r="D593" s="46"/>
    </row>
    <row r="594" spans="1:4" ht="32.25" thickBot="1" x14ac:dyDescent="0.3">
      <c r="A594" s="45">
        <v>928023</v>
      </c>
      <c r="B594" s="44" t="s">
        <v>294</v>
      </c>
      <c r="C594" s="46"/>
      <c r="D594" s="46"/>
    </row>
    <row r="595" spans="1:4" ht="21.75" thickBot="1" x14ac:dyDescent="0.3">
      <c r="A595" s="45">
        <v>928024</v>
      </c>
      <c r="B595" s="44" t="s">
        <v>295</v>
      </c>
      <c r="C595" s="46"/>
      <c r="D595" s="46"/>
    </row>
    <row r="596" spans="1:4" ht="32.25" thickBot="1" x14ac:dyDescent="0.3">
      <c r="A596" s="45">
        <v>928025</v>
      </c>
      <c r="B596" s="44" t="s">
        <v>1291</v>
      </c>
      <c r="C596" s="46"/>
      <c r="D596" s="46"/>
    </row>
    <row r="597" spans="1:4" ht="32.25" thickBot="1" x14ac:dyDescent="0.3">
      <c r="A597" s="45">
        <v>928026</v>
      </c>
      <c r="B597" s="44" t="s">
        <v>296</v>
      </c>
      <c r="C597" s="46"/>
      <c r="D597" s="46"/>
    </row>
    <row r="598" spans="1:4" ht="21.75" thickBot="1" x14ac:dyDescent="0.3">
      <c r="A598" s="45">
        <v>928201</v>
      </c>
      <c r="B598" s="44" t="s">
        <v>297</v>
      </c>
      <c r="C598" s="46"/>
      <c r="D598" s="46"/>
    </row>
    <row r="599" spans="1:4" ht="32.25" thickBot="1" x14ac:dyDescent="0.3">
      <c r="A599" s="45">
        <v>928202</v>
      </c>
      <c r="B599" s="44" t="s">
        <v>298</v>
      </c>
      <c r="C599" s="46"/>
      <c r="D599" s="46"/>
    </row>
    <row r="600" spans="1:4" ht="53.25" thickBot="1" x14ac:dyDescent="0.3">
      <c r="A600" s="80">
        <v>928203</v>
      </c>
      <c r="B600" s="81" t="s">
        <v>962</v>
      </c>
      <c r="C600" s="46"/>
      <c r="D600" s="46"/>
    </row>
    <row r="601" spans="1:4" ht="15.75" thickBot="1" x14ac:dyDescent="0.3">
      <c r="A601" s="45">
        <v>928500</v>
      </c>
      <c r="B601" s="44" t="s">
        <v>299</v>
      </c>
      <c r="C601" s="46"/>
      <c r="D601" s="46"/>
    </row>
    <row r="602" spans="1:4" ht="32.25" thickBot="1" x14ac:dyDescent="0.3">
      <c r="A602" s="45">
        <v>928701</v>
      </c>
      <c r="B602" s="44" t="s">
        <v>300</v>
      </c>
      <c r="C602" s="46"/>
      <c r="D602" s="46"/>
    </row>
    <row r="603" spans="1:4" ht="21.75" thickBot="1" x14ac:dyDescent="0.3">
      <c r="A603" s="45">
        <v>929001</v>
      </c>
      <c r="B603" s="44" t="s">
        <v>301</v>
      </c>
      <c r="C603" s="46"/>
      <c r="D603" s="46"/>
    </row>
    <row r="604" spans="1:4" ht="32.25" thickBot="1" x14ac:dyDescent="0.3">
      <c r="A604" s="45">
        <v>929002</v>
      </c>
      <c r="B604" s="44" t="s">
        <v>302</v>
      </c>
      <c r="C604" s="46"/>
      <c r="D604" s="46"/>
    </row>
    <row r="605" spans="1:4" ht="32.25" thickBot="1" x14ac:dyDescent="0.3">
      <c r="A605" s="45">
        <v>929003</v>
      </c>
      <c r="B605" s="44" t="s">
        <v>303</v>
      </c>
      <c r="C605" s="46"/>
      <c r="D605" s="46"/>
    </row>
    <row r="606" spans="1:4" ht="21.75" thickBot="1" x14ac:dyDescent="0.3">
      <c r="A606" s="45">
        <v>929004</v>
      </c>
      <c r="B606" s="44" t="s">
        <v>304</v>
      </c>
      <c r="C606" s="46"/>
      <c r="D606" s="46"/>
    </row>
    <row r="607" spans="1:4" ht="32.25" thickBot="1" x14ac:dyDescent="0.3">
      <c r="A607" s="45">
        <v>929005</v>
      </c>
      <c r="B607" s="44" t="s">
        <v>305</v>
      </c>
      <c r="C607" s="46"/>
      <c r="D607" s="46"/>
    </row>
    <row r="608" spans="1:4" ht="32.25" thickBot="1" x14ac:dyDescent="0.3">
      <c r="A608" s="45">
        <v>929006</v>
      </c>
      <c r="B608" s="44" t="s">
        <v>306</v>
      </c>
      <c r="C608" s="46"/>
      <c r="D608" s="46"/>
    </row>
    <row r="609" spans="1:4" ht="21.75" thickBot="1" x14ac:dyDescent="0.3">
      <c r="A609" s="45">
        <v>929007</v>
      </c>
      <c r="B609" s="44" t="s">
        <v>307</v>
      </c>
      <c r="C609" s="46"/>
      <c r="D609" s="46"/>
    </row>
    <row r="610" spans="1:4" ht="32.25" thickBot="1" x14ac:dyDescent="0.3">
      <c r="A610" s="45">
        <v>929008</v>
      </c>
      <c r="B610" s="44" t="s">
        <v>308</v>
      </c>
      <c r="C610" s="46"/>
      <c r="D610" s="46"/>
    </row>
    <row r="611" spans="1:4" ht="21.75" thickBot="1" x14ac:dyDescent="0.3">
      <c r="A611" s="45">
        <v>929009</v>
      </c>
      <c r="B611" s="44" t="s">
        <v>309</v>
      </c>
      <c r="C611" s="46"/>
      <c r="D611" s="46"/>
    </row>
    <row r="612" spans="1:4" ht="21.75" thickBot="1" x14ac:dyDescent="0.3">
      <c r="A612" s="45">
        <v>929010</v>
      </c>
      <c r="B612" s="44" t="s">
        <v>310</v>
      </c>
      <c r="C612" s="46"/>
      <c r="D612" s="46"/>
    </row>
    <row r="613" spans="1:4" ht="21.75" thickBot="1" x14ac:dyDescent="0.3">
      <c r="A613" s="45">
        <v>929011</v>
      </c>
      <c r="B613" s="44" t="s">
        <v>311</v>
      </c>
      <c r="C613" s="46"/>
      <c r="D613" s="46"/>
    </row>
    <row r="614" spans="1:4" ht="21.75" thickBot="1" x14ac:dyDescent="0.3">
      <c r="A614" s="45">
        <v>929012</v>
      </c>
      <c r="B614" s="44" t="s">
        <v>312</v>
      </c>
      <c r="C614" s="46"/>
      <c r="D614" s="46"/>
    </row>
    <row r="615" spans="1:4" ht="21.75" thickBot="1" x14ac:dyDescent="0.3">
      <c r="A615" s="80">
        <v>929013</v>
      </c>
      <c r="B615" s="81" t="s">
        <v>963</v>
      </c>
      <c r="C615" s="46"/>
      <c r="D615" s="46"/>
    </row>
    <row r="616" spans="1:4" ht="21.75" thickBot="1" x14ac:dyDescent="0.3">
      <c r="A616" s="45">
        <v>929014</v>
      </c>
      <c r="B616" s="44" t="s">
        <v>313</v>
      </c>
      <c r="C616" s="46"/>
      <c r="D616" s="46"/>
    </row>
    <row r="617" spans="1:4" ht="21.75" thickBot="1" x14ac:dyDescent="0.3">
      <c r="A617" s="45">
        <v>929015</v>
      </c>
      <c r="B617" s="44" t="s">
        <v>314</v>
      </c>
      <c r="C617" s="46"/>
      <c r="D617" s="46"/>
    </row>
    <row r="618" spans="1:4" ht="21.75" thickBot="1" x14ac:dyDescent="0.3">
      <c r="A618" s="45">
        <v>929016</v>
      </c>
      <c r="B618" s="44" t="s">
        <v>315</v>
      </c>
      <c r="C618" s="46"/>
      <c r="D618" s="46"/>
    </row>
    <row r="619" spans="1:4" ht="21.75" thickBot="1" x14ac:dyDescent="0.3">
      <c r="A619" s="45">
        <v>929017</v>
      </c>
      <c r="B619" s="44" t="s">
        <v>316</v>
      </c>
      <c r="C619" s="46"/>
      <c r="D619" s="46"/>
    </row>
    <row r="620" spans="1:4" ht="21.75" thickBot="1" x14ac:dyDescent="0.3">
      <c r="A620" s="45">
        <v>929018</v>
      </c>
      <c r="B620" s="44" t="s">
        <v>317</v>
      </c>
      <c r="C620" s="46"/>
      <c r="D620" s="46"/>
    </row>
    <row r="621" spans="1:4" ht="21.75" thickBot="1" x14ac:dyDescent="0.3">
      <c r="A621" s="45">
        <v>929019</v>
      </c>
      <c r="B621" s="44" t="s">
        <v>318</v>
      </c>
      <c r="C621" s="46"/>
      <c r="D621" s="46"/>
    </row>
    <row r="622" spans="1:4" ht="32.25" thickBot="1" x14ac:dyDescent="0.3">
      <c r="A622" s="80">
        <v>929020</v>
      </c>
      <c r="B622" s="81" t="s">
        <v>964</v>
      </c>
      <c r="C622" s="46"/>
      <c r="D622" s="46"/>
    </row>
    <row r="623" spans="1:4" ht="21.75" thickBot="1" x14ac:dyDescent="0.3">
      <c r="A623" s="45">
        <v>929201</v>
      </c>
      <c r="B623" s="44" t="s">
        <v>319</v>
      </c>
      <c r="C623" s="46"/>
      <c r="D623" s="46"/>
    </row>
    <row r="624" spans="1:4" ht="21.75" thickBot="1" x14ac:dyDescent="0.3">
      <c r="A624" s="45">
        <v>929202</v>
      </c>
      <c r="B624" s="44" t="s">
        <v>320</v>
      </c>
      <c r="C624" s="46"/>
      <c r="D624" s="46"/>
    </row>
    <row r="625" spans="1:4" ht="21.75" thickBot="1" x14ac:dyDescent="0.3">
      <c r="A625" s="45">
        <v>929203</v>
      </c>
      <c r="B625" s="44" t="s">
        <v>321</v>
      </c>
      <c r="C625" s="46"/>
      <c r="D625" s="46"/>
    </row>
    <row r="626" spans="1:4" ht="21.75" thickBot="1" x14ac:dyDescent="0.3">
      <c r="A626" s="45">
        <v>929204</v>
      </c>
      <c r="B626" s="44" t="s">
        <v>322</v>
      </c>
      <c r="C626" s="46"/>
      <c r="D626" s="46"/>
    </row>
    <row r="627" spans="1:4" ht="21.75" thickBot="1" x14ac:dyDescent="0.3">
      <c r="A627" s="45">
        <v>929205</v>
      </c>
      <c r="B627" s="44" t="s">
        <v>323</v>
      </c>
      <c r="C627" s="46"/>
      <c r="D627" s="46"/>
    </row>
    <row r="628" spans="1:4" ht="15.75" thickBot="1" x14ac:dyDescent="0.3">
      <c r="A628" s="45">
        <v>929500</v>
      </c>
      <c r="B628" s="44" t="s">
        <v>67</v>
      </c>
      <c r="C628" s="46"/>
      <c r="D628" s="46"/>
    </row>
    <row r="629" spans="1:4" ht="32.25" thickBot="1" x14ac:dyDescent="0.3">
      <c r="A629" s="45">
        <v>930001</v>
      </c>
      <c r="B629" s="44" t="s">
        <v>324</v>
      </c>
      <c r="C629" s="46"/>
      <c r="D629" s="46"/>
    </row>
    <row r="630" spans="1:4" ht="21.75" thickBot="1" x14ac:dyDescent="0.3">
      <c r="A630" s="45">
        <v>930003</v>
      </c>
      <c r="B630" s="44" t="s">
        <v>325</v>
      </c>
      <c r="C630" s="46"/>
      <c r="D630" s="46"/>
    </row>
    <row r="631" spans="1:4" ht="32.25" thickBot="1" x14ac:dyDescent="0.3">
      <c r="A631" s="80">
        <v>930004</v>
      </c>
      <c r="B631" s="81" t="s">
        <v>965</v>
      </c>
      <c r="C631" s="46"/>
      <c r="D631" s="46"/>
    </row>
    <row r="632" spans="1:4" ht="32.25" thickBot="1" x14ac:dyDescent="0.3">
      <c r="A632" s="45">
        <v>930005</v>
      </c>
      <c r="B632" s="44" t="s">
        <v>326</v>
      </c>
      <c r="C632" s="46"/>
      <c r="D632" s="46"/>
    </row>
    <row r="633" spans="1:4" ht="32.25" thickBot="1" x14ac:dyDescent="0.3">
      <c r="A633" s="45">
        <v>930006</v>
      </c>
      <c r="B633" s="44" t="s">
        <v>327</v>
      </c>
      <c r="C633" s="46"/>
      <c r="D633" s="46"/>
    </row>
    <row r="634" spans="1:4" ht="32.25" thickBot="1" x14ac:dyDescent="0.3">
      <c r="A634" s="80">
        <v>930007</v>
      </c>
      <c r="B634" s="81" t="s">
        <v>966</v>
      </c>
      <c r="C634" s="46"/>
      <c r="D634" s="46"/>
    </row>
    <row r="635" spans="1:4" ht="32.25" thickBot="1" x14ac:dyDescent="0.3">
      <c r="A635" s="45">
        <v>930008</v>
      </c>
      <c r="B635" s="44" t="s">
        <v>328</v>
      </c>
      <c r="C635" s="46"/>
      <c r="D635" s="46"/>
    </row>
    <row r="636" spans="1:4" ht="32.25" thickBot="1" x14ac:dyDescent="0.3">
      <c r="A636" s="45">
        <v>930009</v>
      </c>
      <c r="B636" s="44" t="s">
        <v>329</v>
      </c>
      <c r="C636" s="46"/>
      <c r="D636" s="46"/>
    </row>
    <row r="637" spans="1:4" ht="32.25" thickBot="1" x14ac:dyDescent="0.3">
      <c r="A637" s="80">
        <v>930010</v>
      </c>
      <c r="B637" s="81" t="s">
        <v>967</v>
      </c>
      <c r="C637" s="46"/>
      <c r="D637" s="46"/>
    </row>
    <row r="638" spans="1:4" ht="32.25" thickBot="1" x14ac:dyDescent="0.3">
      <c r="A638" s="45">
        <v>930011</v>
      </c>
      <c r="B638" s="44" t="s">
        <v>330</v>
      </c>
      <c r="C638" s="46"/>
      <c r="D638" s="46"/>
    </row>
    <row r="639" spans="1:4" ht="32.25" thickBot="1" x14ac:dyDescent="0.3">
      <c r="A639" s="45">
        <v>930012</v>
      </c>
      <c r="B639" s="44" t="s">
        <v>331</v>
      </c>
      <c r="C639" s="46"/>
      <c r="D639" s="46"/>
    </row>
    <row r="640" spans="1:4" ht="32.25" thickBot="1" x14ac:dyDescent="0.3">
      <c r="A640" s="80">
        <v>930013</v>
      </c>
      <c r="B640" s="81" t="s">
        <v>968</v>
      </c>
      <c r="C640" s="46"/>
      <c r="D640" s="46"/>
    </row>
    <row r="641" spans="1:4" ht="42.75" thickBot="1" x14ac:dyDescent="0.3">
      <c r="A641" s="45">
        <v>930014</v>
      </c>
      <c r="B641" s="44" t="s">
        <v>332</v>
      </c>
      <c r="C641" s="46"/>
      <c r="D641" s="46"/>
    </row>
    <row r="642" spans="1:4" ht="32.25" thickBot="1" x14ac:dyDescent="0.3">
      <c r="A642" s="45">
        <v>930015</v>
      </c>
      <c r="B642" s="44" t="s">
        <v>333</v>
      </c>
      <c r="C642" s="46"/>
      <c r="D642" s="46"/>
    </row>
    <row r="643" spans="1:4" ht="32.25" thickBot="1" x14ac:dyDescent="0.3">
      <c r="A643" s="45">
        <v>930016</v>
      </c>
      <c r="B643" s="44" t="s">
        <v>334</v>
      </c>
      <c r="C643" s="46"/>
      <c r="D643" s="46"/>
    </row>
    <row r="644" spans="1:4" ht="32.25" thickBot="1" x14ac:dyDescent="0.3">
      <c r="A644" s="45">
        <v>930017</v>
      </c>
      <c r="B644" s="44" t="s">
        <v>335</v>
      </c>
      <c r="C644" s="46"/>
      <c r="D644" s="46"/>
    </row>
    <row r="645" spans="1:4" ht="32.25" thickBot="1" x14ac:dyDescent="0.3">
      <c r="A645" s="45">
        <v>930018</v>
      </c>
      <c r="B645" s="44" t="s">
        <v>336</v>
      </c>
      <c r="C645" s="46"/>
      <c r="D645" s="46"/>
    </row>
    <row r="646" spans="1:4" ht="32.25" thickBot="1" x14ac:dyDescent="0.3">
      <c r="A646" s="45">
        <v>930019</v>
      </c>
      <c r="B646" s="44" t="s">
        <v>337</v>
      </c>
      <c r="C646" s="46"/>
      <c r="D646" s="46"/>
    </row>
    <row r="647" spans="1:4" ht="32.25" thickBot="1" x14ac:dyDescent="0.3">
      <c r="A647" s="45">
        <v>930020</v>
      </c>
      <c r="B647" s="44" t="s">
        <v>338</v>
      </c>
      <c r="C647" s="46"/>
      <c r="D647" s="46"/>
    </row>
    <row r="648" spans="1:4" ht="32.25" thickBot="1" x14ac:dyDescent="0.3">
      <c r="A648" s="45">
        <v>930201</v>
      </c>
      <c r="B648" s="44" t="s">
        <v>339</v>
      </c>
      <c r="C648" s="46"/>
      <c r="D648" s="46"/>
    </row>
    <row r="649" spans="1:4" ht="32.25" thickBot="1" x14ac:dyDescent="0.3">
      <c r="A649" s="45">
        <v>930205</v>
      </c>
      <c r="B649" s="44" t="s">
        <v>340</v>
      </c>
      <c r="C649" s="46"/>
      <c r="D649" s="46"/>
    </row>
    <row r="650" spans="1:4" ht="32.25" thickBot="1" x14ac:dyDescent="0.3">
      <c r="A650" s="45">
        <v>930207</v>
      </c>
      <c r="B650" s="44" t="s">
        <v>341</v>
      </c>
      <c r="C650" s="46"/>
      <c r="D650" s="46"/>
    </row>
    <row r="651" spans="1:4" ht="15.75" thickBot="1" x14ac:dyDescent="0.3">
      <c r="A651" s="45">
        <v>930500</v>
      </c>
      <c r="B651" s="44" t="s">
        <v>67</v>
      </c>
      <c r="C651" s="46"/>
      <c r="D651" s="46"/>
    </row>
    <row r="652" spans="1:4" ht="21.75" thickBot="1" x14ac:dyDescent="0.3">
      <c r="A652" s="45">
        <v>932001</v>
      </c>
      <c r="B652" s="44" t="s">
        <v>1292</v>
      </c>
      <c r="C652" s="46"/>
      <c r="D652" s="46"/>
    </row>
    <row r="653" spans="1:4" ht="42.75" thickBot="1" x14ac:dyDescent="0.3">
      <c r="A653" s="80">
        <v>932002</v>
      </c>
      <c r="B653" s="81" t="s">
        <v>1272</v>
      </c>
      <c r="C653" s="46"/>
      <c r="D653" s="46"/>
    </row>
    <row r="654" spans="1:4" ht="32.25" thickBot="1" x14ac:dyDescent="0.3">
      <c r="A654" s="80">
        <v>932003</v>
      </c>
      <c r="B654" s="81" t="s">
        <v>969</v>
      </c>
      <c r="C654" s="46"/>
      <c r="D654" s="46"/>
    </row>
    <row r="655" spans="1:4" ht="21.75" thickBot="1" x14ac:dyDescent="0.3">
      <c r="A655" s="80">
        <v>932004</v>
      </c>
      <c r="B655" s="81" t="s">
        <v>970</v>
      </c>
      <c r="C655" s="46"/>
      <c r="D655" s="46"/>
    </row>
    <row r="656" spans="1:4" ht="21.75" thickBot="1" x14ac:dyDescent="0.3">
      <c r="A656" s="45">
        <v>932005</v>
      </c>
      <c r="B656" s="44" t="s">
        <v>342</v>
      </c>
      <c r="C656" s="46"/>
      <c r="D656" s="46"/>
    </row>
    <row r="657" spans="1:4" ht="21.75" thickBot="1" x14ac:dyDescent="0.3">
      <c r="A657" s="80">
        <v>932006</v>
      </c>
      <c r="B657" s="81" t="s">
        <v>971</v>
      </c>
      <c r="C657" s="46"/>
      <c r="D657" s="46"/>
    </row>
    <row r="658" spans="1:4" ht="21.75" thickBot="1" x14ac:dyDescent="0.3">
      <c r="A658" s="80">
        <v>932007</v>
      </c>
      <c r="B658" s="81" t="s">
        <v>1297</v>
      </c>
      <c r="C658" s="46"/>
      <c r="D658" s="46"/>
    </row>
    <row r="659" spans="1:4" ht="21.75" thickBot="1" x14ac:dyDescent="0.3">
      <c r="A659" s="45">
        <v>932008</v>
      </c>
      <c r="B659" s="44" t="s">
        <v>343</v>
      </c>
      <c r="C659" s="46"/>
      <c r="D659" s="46"/>
    </row>
    <row r="660" spans="1:4" ht="32.25" thickBot="1" x14ac:dyDescent="0.3">
      <c r="A660" s="45">
        <v>932009</v>
      </c>
      <c r="B660" s="44" t="s">
        <v>344</v>
      </c>
      <c r="C660" s="46"/>
      <c r="D660" s="46"/>
    </row>
    <row r="661" spans="1:4" ht="32.25" thickBot="1" x14ac:dyDescent="0.3">
      <c r="A661" s="45">
        <v>932010</v>
      </c>
      <c r="B661" s="44" t="s">
        <v>345</v>
      </c>
      <c r="C661" s="46"/>
      <c r="D661" s="46"/>
    </row>
    <row r="662" spans="1:4" ht="32.25" thickBot="1" x14ac:dyDescent="0.3">
      <c r="A662" s="45">
        <v>932011</v>
      </c>
      <c r="B662" s="44" t="s">
        <v>346</v>
      </c>
      <c r="C662" s="46"/>
      <c r="D662" s="46"/>
    </row>
    <row r="663" spans="1:4" ht="32.25" thickBot="1" x14ac:dyDescent="0.3">
      <c r="A663" s="45">
        <v>932012</v>
      </c>
      <c r="B663" s="44" t="s">
        <v>347</v>
      </c>
      <c r="C663" s="46"/>
      <c r="D663" s="46"/>
    </row>
    <row r="664" spans="1:4" ht="32.25" thickBot="1" x14ac:dyDescent="0.3">
      <c r="A664" s="45">
        <v>932013</v>
      </c>
      <c r="B664" s="44" t="s">
        <v>1314</v>
      </c>
      <c r="C664" s="46"/>
      <c r="D664" s="46"/>
    </row>
    <row r="665" spans="1:4" ht="32.25" thickBot="1" x14ac:dyDescent="0.3">
      <c r="A665" s="80">
        <v>932014</v>
      </c>
      <c r="B665" s="81" t="s">
        <v>972</v>
      </c>
      <c r="C665" s="46"/>
      <c r="D665" s="46"/>
    </row>
    <row r="666" spans="1:4" ht="21.75" thickBot="1" x14ac:dyDescent="0.3">
      <c r="A666" s="80">
        <v>932015</v>
      </c>
      <c r="B666" s="81" t="s">
        <v>1332</v>
      </c>
      <c r="C666" s="46"/>
      <c r="D666" s="46"/>
    </row>
    <row r="667" spans="1:4" ht="32.25" thickBot="1" x14ac:dyDescent="0.3">
      <c r="A667" s="80">
        <v>932016</v>
      </c>
      <c r="B667" s="81" t="s">
        <v>973</v>
      </c>
      <c r="C667" s="46"/>
      <c r="D667" s="46"/>
    </row>
    <row r="668" spans="1:4" ht="53.25" thickBot="1" x14ac:dyDescent="0.3">
      <c r="A668" s="80">
        <v>932017</v>
      </c>
      <c r="B668" s="81" t="s">
        <v>974</v>
      </c>
      <c r="C668" s="46"/>
      <c r="D668" s="46"/>
    </row>
    <row r="669" spans="1:4" ht="32.25" thickBot="1" x14ac:dyDescent="0.3">
      <c r="A669" s="80">
        <v>932018</v>
      </c>
      <c r="B669" s="81" t="s">
        <v>1319</v>
      </c>
      <c r="C669" s="46"/>
      <c r="D669" s="46"/>
    </row>
    <row r="670" spans="1:4" ht="15.75" thickBot="1" x14ac:dyDescent="0.3">
      <c r="A670" s="45">
        <v>932500</v>
      </c>
      <c r="B670" s="44" t="s">
        <v>348</v>
      </c>
      <c r="C670" s="46"/>
      <c r="D670" s="46"/>
    </row>
    <row r="671" spans="1:4" ht="42.75" thickBot="1" x14ac:dyDescent="0.3">
      <c r="A671" s="80">
        <v>933001</v>
      </c>
      <c r="B671" s="81" t="s">
        <v>975</v>
      </c>
      <c r="C671" s="46"/>
      <c r="D671" s="46"/>
    </row>
    <row r="672" spans="1:4" ht="32.25" thickBot="1" x14ac:dyDescent="0.3">
      <c r="A672" s="45">
        <v>933002</v>
      </c>
      <c r="B672" s="44" t="s">
        <v>349</v>
      </c>
      <c r="C672" s="46"/>
      <c r="D672" s="46"/>
    </row>
    <row r="673" spans="1:4" ht="32.25" thickBot="1" x14ac:dyDescent="0.3">
      <c r="A673" s="45">
        <v>933003</v>
      </c>
      <c r="B673" s="44" t="s">
        <v>350</v>
      </c>
      <c r="C673" s="46"/>
      <c r="D673" s="46"/>
    </row>
    <row r="674" spans="1:4" ht="32.25" thickBot="1" x14ac:dyDescent="0.3">
      <c r="A674" s="45">
        <v>933004</v>
      </c>
      <c r="B674" s="44" t="s">
        <v>351</v>
      </c>
      <c r="C674" s="46"/>
      <c r="D674" s="46"/>
    </row>
    <row r="675" spans="1:4" ht="32.25" thickBot="1" x14ac:dyDescent="0.3">
      <c r="A675" s="45">
        <v>933005</v>
      </c>
      <c r="B675" s="44" t="s">
        <v>352</v>
      </c>
      <c r="C675" s="46"/>
      <c r="D675" s="46"/>
    </row>
    <row r="676" spans="1:4" ht="32.25" thickBot="1" x14ac:dyDescent="0.3">
      <c r="A676" s="45">
        <v>933006</v>
      </c>
      <c r="B676" s="44" t="s">
        <v>353</v>
      </c>
      <c r="C676" s="46"/>
      <c r="D676" s="46"/>
    </row>
    <row r="677" spans="1:4" ht="32.25" thickBot="1" x14ac:dyDescent="0.3">
      <c r="A677" s="45">
        <v>933007</v>
      </c>
      <c r="B677" s="44" t="s">
        <v>354</v>
      </c>
      <c r="C677" s="46"/>
      <c r="D677" s="46"/>
    </row>
    <row r="678" spans="1:4" ht="32.25" thickBot="1" x14ac:dyDescent="0.3">
      <c r="A678" s="45">
        <v>933008</v>
      </c>
      <c r="B678" s="44" t="s">
        <v>355</v>
      </c>
      <c r="C678" s="46"/>
      <c r="D678" s="46"/>
    </row>
    <row r="679" spans="1:4" ht="32.25" thickBot="1" x14ac:dyDescent="0.3">
      <c r="A679" s="45">
        <v>933009</v>
      </c>
      <c r="B679" s="44" t="s">
        <v>356</v>
      </c>
      <c r="C679" s="46"/>
      <c r="D679" s="46"/>
    </row>
    <row r="680" spans="1:4" ht="32.25" thickBot="1" x14ac:dyDescent="0.3">
      <c r="A680" s="45">
        <v>933010</v>
      </c>
      <c r="B680" s="44" t="s">
        <v>357</v>
      </c>
      <c r="C680" s="46"/>
      <c r="D680" s="46"/>
    </row>
    <row r="681" spans="1:4" ht="32.25" thickBot="1" x14ac:dyDescent="0.3">
      <c r="A681" s="45">
        <v>933201</v>
      </c>
      <c r="B681" s="44" t="s">
        <v>358</v>
      </c>
      <c r="C681" s="46"/>
      <c r="D681" s="46"/>
    </row>
    <row r="682" spans="1:4" ht="32.25" thickBot="1" x14ac:dyDescent="0.3">
      <c r="A682" s="45">
        <v>933202</v>
      </c>
      <c r="B682" s="44" t="s">
        <v>359</v>
      </c>
      <c r="C682" s="46"/>
      <c r="D682" s="46"/>
    </row>
    <row r="683" spans="1:4" ht="42.75" thickBot="1" x14ac:dyDescent="0.3">
      <c r="A683" s="45">
        <v>933203</v>
      </c>
      <c r="B683" s="44" t="s">
        <v>360</v>
      </c>
      <c r="C683" s="46"/>
      <c r="D683" s="46"/>
    </row>
    <row r="684" spans="1:4" ht="42.75" thickBot="1" x14ac:dyDescent="0.3">
      <c r="A684" s="80">
        <v>933204</v>
      </c>
      <c r="B684" s="81" t="s">
        <v>976</v>
      </c>
      <c r="C684" s="46"/>
      <c r="D684" s="46"/>
    </row>
    <row r="685" spans="1:4" ht="15.75" thickBot="1" x14ac:dyDescent="0.3">
      <c r="A685" s="45">
        <v>933500</v>
      </c>
      <c r="B685" s="44" t="s">
        <v>361</v>
      </c>
      <c r="C685" s="46"/>
      <c r="D685" s="46"/>
    </row>
    <row r="686" spans="1:4" ht="42.75" thickBot="1" x14ac:dyDescent="0.3">
      <c r="A686" s="45">
        <v>934001</v>
      </c>
      <c r="B686" s="44" t="s">
        <v>362</v>
      </c>
      <c r="C686" s="46"/>
      <c r="D686" s="46"/>
    </row>
    <row r="687" spans="1:4" ht="21.75" thickBot="1" x14ac:dyDescent="0.3">
      <c r="A687" s="45">
        <v>934002</v>
      </c>
      <c r="B687" s="44" t="s">
        <v>1336</v>
      </c>
      <c r="C687" s="46"/>
      <c r="D687" s="46"/>
    </row>
    <row r="688" spans="1:4" ht="15.75" thickBot="1" x14ac:dyDescent="0.3">
      <c r="A688" s="45">
        <v>934500</v>
      </c>
      <c r="B688" s="44" t="s">
        <v>363</v>
      </c>
      <c r="C688" s="46"/>
      <c r="D688" s="46"/>
    </row>
    <row r="689" spans="1:4" ht="32.25" thickBot="1" x14ac:dyDescent="0.3">
      <c r="A689" s="80">
        <v>935001</v>
      </c>
      <c r="B689" s="81" t="s">
        <v>977</v>
      </c>
      <c r="C689" s="46"/>
      <c r="D689" s="46"/>
    </row>
    <row r="690" spans="1:4" ht="32.25" thickBot="1" x14ac:dyDescent="0.3">
      <c r="A690" s="45">
        <v>935002</v>
      </c>
      <c r="B690" s="44" t="s">
        <v>364</v>
      </c>
      <c r="C690" s="46"/>
      <c r="D690" s="46"/>
    </row>
    <row r="691" spans="1:4" ht="42.75" thickBot="1" x14ac:dyDescent="0.3">
      <c r="A691" s="80">
        <v>935003</v>
      </c>
      <c r="B691" s="81" t="s">
        <v>978</v>
      </c>
      <c r="C691" s="46"/>
      <c r="D691" s="46"/>
    </row>
    <row r="692" spans="1:4" ht="32.25" thickBot="1" x14ac:dyDescent="0.3">
      <c r="A692" s="45">
        <v>935004</v>
      </c>
      <c r="B692" s="44" t="s">
        <v>365</v>
      </c>
      <c r="C692" s="46"/>
      <c r="D692" s="46"/>
    </row>
    <row r="693" spans="1:4" ht="32.25" thickBot="1" x14ac:dyDescent="0.3">
      <c r="A693" s="80">
        <v>935101</v>
      </c>
      <c r="B693" s="81" t="s">
        <v>979</v>
      </c>
      <c r="C693" s="46"/>
      <c r="D693" s="46"/>
    </row>
    <row r="694" spans="1:4" ht="15.75" thickBot="1" x14ac:dyDescent="0.3">
      <c r="A694" s="45">
        <v>935500</v>
      </c>
      <c r="B694" s="44" t="s">
        <v>366</v>
      </c>
      <c r="C694" s="46"/>
      <c r="D694" s="46"/>
    </row>
    <row r="695" spans="1:4" ht="32.25" thickBot="1" x14ac:dyDescent="0.3">
      <c r="A695" s="45">
        <v>937001</v>
      </c>
      <c r="B695" s="44" t="s">
        <v>367</v>
      </c>
      <c r="C695" s="46"/>
      <c r="D695" s="46"/>
    </row>
    <row r="696" spans="1:4" ht="32.25" thickBot="1" x14ac:dyDescent="0.3">
      <c r="A696" s="45">
        <v>937002</v>
      </c>
      <c r="B696" s="44" t="s">
        <v>368</v>
      </c>
      <c r="C696" s="46"/>
      <c r="D696" s="46"/>
    </row>
    <row r="697" spans="1:4" ht="32.25" thickBot="1" x14ac:dyDescent="0.3">
      <c r="A697" s="45">
        <v>937003</v>
      </c>
      <c r="B697" s="44" t="s">
        <v>369</v>
      </c>
      <c r="C697" s="46"/>
      <c r="D697" s="46"/>
    </row>
    <row r="698" spans="1:4" ht="32.25" thickBot="1" x14ac:dyDescent="0.3">
      <c r="A698" s="80">
        <v>937004</v>
      </c>
      <c r="B698" s="81" t="s">
        <v>980</v>
      </c>
      <c r="C698" s="46"/>
      <c r="D698" s="46"/>
    </row>
    <row r="699" spans="1:4" ht="32.25" thickBot="1" x14ac:dyDescent="0.3">
      <c r="A699" s="45">
        <v>937005</v>
      </c>
      <c r="B699" s="44" t="s">
        <v>1316</v>
      </c>
      <c r="C699" s="46"/>
      <c r="D699" s="46"/>
    </row>
    <row r="700" spans="1:4" ht="32.25" thickBot="1" x14ac:dyDescent="0.3">
      <c r="A700" s="45">
        <v>937006</v>
      </c>
      <c r="B700" s="44" t="s">
        <v>370</v>
      </c>
      <c r="C700" s="46"/>
      <c r="D700" s="46"/>
    </row>
    <row r="701" spans="1:4" ht="32.25" thickBot="1" x14ac:dyDescent="0.3">
      <c r="A701" s="45">
        <v>937007</v>
      </c>
      <c r="B701" s="44" t="s">
        <v>371</v>
      </c>
      <c r="C701" s="46"/>
      <c r="D701" s="46"/>
    </row>
    <row r="702" spans="1:4" ht="32.25" thickBot="1" x14ac:dyDescent="0.3">
      <c r="A702" s="45">
        <v>937008</v>
      </c>
      <c r="B702" s="44" t="s">
        <v>372</v>
      </c>
      <c r="C702" s="46"/>
      <c r="D702" s="46"/>
    </row>
    <row r="703" spans="1:4" ht="32.25" thickBot="1" x14ac:dyDescent="0.3">
      <c r="A703" s="45">
        <v>937009</v>
      </c>
      <c r="B703" s="44" t="s">
        <v>373</v>
      </c>
      <c r="C703" s="46"/>
      <c r="D703" s="46"/>
    </row>
    <row r="704" spans="1:4" ht="32.25" thickBot="1" x14ac:dyDescent="0.3">
      <c r="A704" s="45">
        <v>937010</v>
      </c>
      <c r="B704" s="44" t="s">
        <v>374</v>
      </c>
      <c r="C704" s="46"/>
      <c r="D704" s="46"/>
    </row>
    <row r="705" spans="1:4" ht="42.75" thickBot="1" x14ac:dyDescent="0.3">
      <c r="A705" s="45">
        <v>937011</v>
      </c>
      <c r="B705" s="44" t="s">
        <v>375</v>
      </c>
      <c r="C705" s="46"/>
      <c r="D705" s="46"/>
    </row>
    <row r="706" spans="1:4" ht="32.25" thickBot="1" x14ac:dyDescent="0.3">
      <c r="A706" s="45">
        <v>937012</v>
      </c>
      <c r="B706" s="44" t="s">
        <v>376</v>
      </c>
      <c r="C706" s="46"/>
      <c r="D706" s="46"/>
    </row>
    <row r="707" spans="1:4" ht="21.75" thickBot="1" x14ac:dyDescent="0.3">
      <c r="A707" s="45">
        <v>937013</v>
      </c>
      <c r="B707" s="44" t="s">
        <v>377</v>
      </c>
      <c r="C707" s="46"/>
      <c r="D707" s="46"/>
    </row>
    <row r="708" spans="1:4" ht="32.25" thickBot="1" x14ac:dyDescent="0.3">
      <c r="A708" s="45">
        <v>937015</v>
      </c>
      <c r="B708" s="44" t="s">
        <v>378</v>
      </c>
      <c r="C708" s="46"/>
      <c r="D708" s="46"/>
    </row>
    <row r="709" spans="1:4" ht="32.25" thickBot="1" x14ac:dyDescent="0.3">
      <c r="A709" s="45">
        <v>937016</v>
      </c>
      <c r="B709" s="44" t="s">
        <v>379</v>
      </c>
      <c r="C709" s="46"/>
      <c r="D709" s="46"/>
    </row>
    <row r="710" spans="1:4" ht="32.25" thickBot="1" x14ac:dyDescent="0.3">
      <c r="A710" s="45">
        <v>937017</v>
      </c>
      <c r="B710" s="44" t="s">
        <v>380</v>
      </c>
      <c r="C710" s="46"/>
      <c r="D710" s="46"/>
    </row>
    <row r="711" spans="1:4" ht="32.25" thickBot="1" x14ac:dyDescent="0.3">
      <c r="A711" s="45">
        <v>937018</v>
      </c>
      <c r="B711" s="44" t="s">
        <v>381</v>
      </c>
      <c r="C711" s="46"/>
      <c r="D711" s="46"/>
    </row>
    <row r="712" spans="1:4" ht="32.25" thickBot="1" x14ac:dyDescent="0.3">
      <c r="A712" s="45">
        <v>937019</v>
      </c>
      <c r="B712" s="44" t="s">
        <v>382</v>
      </c>
      <c r="C712" s="46"/>
      <c r="D712" s="46"/>
    </row>
    <row r="713" spans="1:4" ht="32.25" thickBot="1" x14ac:dyDescent="0.3">
      <c r="A713" s="80">
        <v>937021</v>
      </c>
      <c r="B713" s="81" t="s">
        <v>981</v>
      </c>
      <c r="C713" s="46"/>
      <c r="D713" s="46"/>
    </row>
    <row r="714" spans="1:4" ht="32.25" thickBot="1" x14ac:dyDescent="0.3">
      <c r="A714" s="45">
        <v>937022</v>
      </c>
      <c r="B714" s="44" t="s">
        <v>383</v>
      </c>
      <c r="C714" s="46"/>
      <c r="D714" s="46"/>
    </row>
    <row r="715" spans="1:4" ht="32.25" thickBot="1" x14ac:dyDescent="0.3">
      <c r="A715" s="45">
        <v>937023</v>
      </c>
      <c r="B715" s="44" t="s">
        <v>384</v>
      </c>
      <c r="C715" s="46"/>
      <c r="D715" s="46"/>
    </row>
    <row r="716" spans="1:4" ht="63.75" thickBot="1" x14ac:dyDescent="0.3">
      <c r="A716" s="80">
        <v>937024</v>
      </c>
      <c r="B716" s="81" t="s">
        <v>982</v>
      </c>
      <c r="C716" s="46"/>
      <c r="D716" s="46"/>
    </row>
    <row r="717" spans="1:4" ht="32.25" thickBot="1" x14ac:dyDescent="0.3">
      <c r="A717" s="80">
        <v>937101</v>
      </c>
      <c r="B717" s="81" t="s">
        <v>983</v>
      </c>
      <c r="C717" s="46"/>
      <c r="D717" s="46"/>
    </row>
    <row r="718" spans="1:4" ht="42.75" thickBot="1" x14ac:dyDescent="0.3">
      <c r="A718" s="80">
        <v>937102</v>
      </c>
      <c r="B718" s="81" t="s">
        <v>984</v>
      </c>
      <c r="C718" s="46"/>
      <c r="D718" s="46"/>
    </row>
    <row r="719" spans="1:4" ht="53.25" thickBot="1" x14ac:dyDescent="0.3">
      <c r="A719" s="80">
        <v>937104</v>
      </c>
      <c r="B719" s="81" t="s">
        <v>985</v>
      </c>
      <c r="C719" s="46"/>
      <c r="D719" s="46"/>
    </row>
    <row r="720" spans="1:4" ht="63.75" thickBot="1" x14ac:dyDescent="0.3">
      <c r="A720" s="80">
        <v>937202</v>
      </c>
      <c r="B720" s="81" t="s">
        <v>986</v>
      </c>
      <c r="C720" s="46"/>
      <c r="D720" s="46"/>
    </row>
    <row r="721" spans="1:4" ht="15.75" thickBot="1" x14ac:dyDescent="0.3">
      <c r="A721" s="45">
        <v>937500</v>
      </c>
      <c r="B721" s="44" t="s">
        <v>385</v>
      </c>
      <c r="C721" s="46"/>
      <c r="D721" s="46"/>
    </row>
    <row r="722" spans="1:4" ht="32.25" thickBot="1" x14ac:dyDescent="0.3">
      <c r="A722" s="45">
        <v>938001</v>
      </c>
      <c r="B722" s="44" t="s">
        <v>386</v>
      </c>
      <c r="C722" s="46"/>
      <c r="D722" s="46"/>
    </row>
    <row r="723" spans="1:4" ht="21.75" thickBot="1" x14ac:dyDescent="0.3">
      <c r="A723" s="45">
        <v>938002</v>
      </c>
      <c r="B723" s="44" t="s">
        <v>1282</v>
      </c>
      <c r="C723" s="46"/>
      <c r="D723" s="46"/>
    </row>
    <row r="724" spans="1:4" ht="21.75" thickBot="1" x14ac:dyDescent="0.3">
      <c r="A724" s="80">
        <v>938003</v>
      </c>
      <c r="B724" s="81" t="s">
        <v>1301</v>
      </c>
      <c r="C724" s="46"/>
      <c r="D724" s="46"/>
    </row>
    <row r="725" spans="1:4" ht="21.75" thickBot="1" x14ac:dyDescent="0.3">
      <c r="A725" s="45">
        <v>938004</v>
      </c>
      <c r="B725" s="44" t="s">
        <v>1278</v>
      </c>
      <c r="C725" s="46"/>
      <c r="D725" s="46"/>
    </row>
    <row r="726" spans="1:4" ht="32.25" thickBot="1" x14ac:dyDescent="0.3">
      <c r="A726" s="45">
        <v>938005</v>
      </c>
      <c r="B726" s="44" t="s">
        <v>1309</v>
      </c>
      <c r="C726" s="46"/>
      <c r="D726" s="46"/>
    </row>
    <row r="727" spans="1:4" ht="32.25" thickBot="1" x14ac:dyDescent="0.3">
      <c r="A727" s="45">
        <v>938006</v>
      </c>
      <c r="B727" s="44" t="s">
        <v>387</v>
      </c>
      <c r="C727" s="46"/>
      <c r="D727" s="46"/>
    </row>
    <row r="728" spans="1:4" ht="42.75" thickBot="1" x14ac:dyDescent="0.3">
      <c r="A728" s="80">
        <v>938007</v>
      </c>
      <c r="B728" s="81" t="s">
        <v>1289</v>
      </c>
      <c r="C728" s="46"/>
      <c r="D728" s="46"/>
    </row>
    <row r="729" spans="1:4" ht="53.25" thickBot="1" x14ac:dyDescent="0.3">
      <c r="A729" s="45">
        <v>938008</v>
      </c>
      <c r="B729" s="44" t="s">
        <v>1318</v>
      </c>
      <c r="C729" s="46"/>
      <c r="D729" s="46"/>
    </row>
    <row r="730" spans="1:4" ht="32.25" thickBot="1" x14ac:dyDescent="0.3">
      <c r="A730" s="45">
        <v>938010</v>
      </c>
      <c r="B730" s="44" t="s">
        <v>388</v>
      </c>
      <c r="C730" s="46"/>
      <c r="D730" s="46"/>
    </row>
    <row r="731" spans="1:4" ht="21.75" thickBot="1" x14ac:dyDescent="0.3">
      <c r="A731" s="80">
        <v>938011</v>
      </c>
      <c r="B731" s="81" t="s">
        <v>987</v>
      </c>
      <c r="C731" s="46"/>
      <c r="D731" s="46"/>
    </row>
    <row r="732" spans="1:4" ht="21.75" thickBot="1" x14ac:dyDescent="0.3">
      <c r="A732" s="45">
        <v>938012</v>
      </c>
      <c r="B732" s="44" t="s">
        <v>389</v>
      </c>
      <c r="C732" s="46"/>
      <c r="D732" s="46"/>
    </row>
    <row r="733" spans="1:4" ht="53.25" thickBot="1" x14ac:dyDescent="0.3">
      <c r="A733" s="80">
        <v>938013</v>
      </c>
      <c r="B733" s="81" t="s">
        <v>988</v>
      </c>
      <c r="C733" s="46"/>
      <c r="D733" s="46"/>
    </row>
    <row r="734" spans="1:4" ht="63.75" thickBot="1" x14ac:dyDescent="0.3">
      <c r="A734" s="45">
        <v>938201</v>
      </c>
      <c r="B734" s="44" t="s">
        <v>390</v>
      </c>
      <c r="C734" s="46"/>
      <c r="D734" s="46"/>
    </row>
    <row r="735" spans="1:4" ht="63.75" thickBot="1" x14ac:dyDescent="0.3">
      <c r="A735" s="80">
        <v>938202</v>
      </c>
      <c r="B735" s="81" t="s">
        <v>989</v>
      </c>
      <c r="C735" s="46"/>
      <c r="D735" s="46"/>
    </row>
    <row r="736" spans="1:4" ht="15.75" thickBot="1" x14ac:dyDescent="0.3">
      <c r="A736" s="45">
        <v>938500</v>
      </c>
      <c r="B736" s="44" t="s">
        <v>391</v>
      </c>
      <c r="C736" s="46"/>
      <c r="D736" s="46"/>
    </row>
    <row r="737" spans="1:4" ht="32.25" thickBot="1" x14ac:dyDescent="0.3">
      <c r="A737" s="45">
        <v>939001</v>
      </c>
      <c r="B737" s="44" t="s">
        <v>392</v>
      </c>
      <c r="C737" s="46"/>
      <c r="D737" s="46"/>
    </row>
    <row r="738" spans="1:4" ht="32.25" thickBot="1" x14ac:dyDescent="0.3">
      <c r="A738" s="45">
        <v>939002</v>
      </c>
      <c r="B738" s="44" t="s">
        <v>393</v>
      </c>
      <c r="C738" s="46"/>
      <c r="D738" s="46"/>
    </row>
    <row r="739" spans="1:4" ht="32.25" thickBot="1" x14ac:dyDescent="0.3">
      <c r="A739" s="45">
        <v>939003</v>
      </c>
      <c r="B739" s="44" t="s">
        <v>1304</v>
      </c>
      <c r="C739" s="46"/>
      <c r="D739" s="46"/>
    </row>
    <row r="740" spans="1:4" ht="32.25" thickBot="1" x14ac:dyDescent="0.3">
      <c r="A740" s="45">
        <v>939004</v>
      </c>
      <c r="B740" s="44" t="s">
        <v>394</v>
      </c>
      <c r="C740" s="46"/>
      <c r="D740" s="46"/>
    </row>
    <row r="741" spans="1:4" ht="32.25" thickBot="1" x14ac:dyDescent="0.3">
      <c r="A741" s="45">
        <v>939005</v>
      </c>
      <c r="B741" s="44" t="s">
        <v>1317</v>
      </c>
      <c r="C741" s="46"/>
      <c r="D741" s="46"/>
    </row>
    <row r="742" spans="1:4" ht="32.25" thickBot="1" x14ac:dyDescent="0.3">
      <c r="A742" s="45">
        <v>939006</v>
      </c>
      <c r="B742" s="44" t="s">
        <v>395</v>
      </c>
      <c r="C742" s="46"/>
      <c r="D742" s="46"/>
    </row>
    <row r="743" spans="1:4" ht="32.25" thickBot="1" x14ac:dyDescent="0.3">
      <c r="A743" s="45">
        <v>939007</v>
      </c>
      <c r="B743" s="44" t="s">
        <v>396</v>
      </c>
      <c r="C743" s="46"/>
      <c r="D743" s="46"/>
    </row>
    <row r="744" spans="1:4" ht="32.25" thickBot="1" x14ac:dyDescent="0.3">
      <c r="A744" s="45">
        <v>939008</v>
      </c>
      <c r="B744" s="44" t="s">
        <v>397</v>
      </c>
      <c r="C744" s="46"/>
      <c r="D744" s="46"/>
    </row>
    <row r="745" spans="1:4" ht="32.25" thickBot="1" x14ac:dyDescent="0.3">
      <c r="A745" s="45">
        <v>939009</v>
      </c>
      <c r="B745" s="44" t="s">
        <v>398</v>
      </c>
      <c r="C745" s="46"/>
      <c r="D745" s="46"/>
    </row>
    <row r="746" spans="1:4" ht="32.25" thickBot="1" x14ac:dyDescent="0.3">
      <c r="A746" s="45">
        <v>939010</v>
      </c>
      <c r="B746" s="44" t="s">
        <v>399</v>
      </c>
      <c r="C746" s="46"/>
      <c r="D746" s="46"/>
    </row>
    <row r="747" spans="1:4" ht="32.25" thickBot="1" x14ac:dyDescent="0.3">
      <c r="A747" s="45">
        <v>939011</v>
      </c>
      <c r="B747" s="44" t="s">
        <v>400</v>
      </c>
      <c r="C747" s="46"/>
      <c r="D747" s="46"/>
    </row>
    <row r="748" spans="1:4" ht="32.25" thickBot="1" x14ac:dyDescent="0.3">
      <c r="A748" s="45">
        <v>939012</v>
      </c>
      <c r="B748" s="44" t="s">
        <v>1280</v>
      </c>
      <c r="C748" s="46"/>
      <c r="D748" s="46"/>
    </row>
    <row r="749" spans="1:4" ht="32.25" thickBot="1" x14ac:dyDescent="0.3">
      <c r="A749" s="45">
        <v>939013</v>
      </c>
      <c r="B749" s="44" t="s">
        <v>1334</v>
      </c>
      <c r="C749" s="46"/>
      <c r="D749" s="46"/>
    </row>
    <row r="750" spans="1:4" ht="21.75" thickBot="1" x14ac:dyDescent="0.3">
      <c r="A750" s="45">
        <v>939014</v>
      </c>
      <c r="B750" s="44" t="s">
        <v>1337</v>
      </c>
      <c r="C750" s="46"/>
      <c r="D750" s="46"/>
    </row>
    <row r="751" spans="1:4" ht="32.25" thickBot="1" x14ac:dyDescent="0.3">
      <c r="A751" s="45">
        <v>939015</v>
      </c>
      <c r="B751" s="44" t="s">
        <v>401</v>
      </c>
      <c r="C751" s="46"/>
      <c r="D751" s="46"/>
    </row>
    <row r="752" spans="1:4" ht="32.25" thickBot="1" x14ac:dyDescent="0.3">
      <c r="A752" s="45">
        <v>939016</v>
      </c>
      <c r="B752" s="44" t="s">
        <v>402</v>
      </c>
      <c r="C752" s="46"/>
      <c r="D752" s="46"/>
    </row>
    <row r="753" spans="1:4" ht="21.75" thickBot="1" x14ac:dyDescent="0.3">
      <c r="A753" s="45">
        <v>939017</v>
      </c>
      <c r="B753" s="44" t="s">
        <v>1303</v>
      </c>
      <c r="C753" s="46"/>
      <c r="D753" s="46"/>
    </row>
    <row r="754" spans="1:4" ht="42.75" thickBot="1" x14ac:dyDescent="0.3">
      <c r="A754" s="80">
        <v>939018</v>
      </c>
      <c r="B754" s="81" t="s">
        <v>1311</v>
      </c>
      <c r="C754" s="46"/>
      <c r="D754" s="46"/>
    </row>
    <row r="755" spans="1:4" ht="32.25" thickBot="1" x14ac:dyDescent="0.3">
      <c r="A755" s="45">
        <v>939019</v>
      </c>
      <c r="B755" s="44" t="s">
        <v>1279</v>
      </c>
      <c r="C755" s="46"/>
      <c r="D755" s="46"/>
    </row>
    <row r="756" spans="1:4" ht="32.25" thickBot="1" x14ac:dyDescent="0.3">
      <c r="A756" s="45">
        <v>939020</v>
      </c>
      <c r="B756" s="44" t="s">
        <v>403</v>
      </c>
      <c r="C756" s="46"/>
      <c r="D756" s="46"/>
    </row>
    <row r="757" spans="1:4" ht="32.25" thickBot="1" x14ac:dyDescent="0.3">
      <c r="A757" s="45">
        <v>939021</v>
      </c>
      <c r="B757" s="44" t="s">
        <v>404</v>
      </c>
      <c r="C757" s="46"/>
      <c r="D757" s="46"/>
    </row>
    <row r="758" spans="1:4" ht="63.75" thickBot="1" x14ac:dyDescent="0.3">
      <c r="A758" s="80">
        <v>939201</v>
      </c>
      <c r="B758" s="81" t="s">
        <v>990</v>
      </c>
      <c r="C758" s="46"/>
      <c r="D758" s="46"/>
    </row>
    <row r="759" spans="1:4" ht="15.75" thickBot="1" x14ac:dyDescent="0.3">
      <c r="A759" s="45">
        <v>939500</v>
      </c>
      <c r="B759" s="44" t="s">
        <v>67</v>
      </c>
      <c r="C759" s="46"/>
      <c r="D759" s="46"/>
    </row>
    <row r="760" spans="1:4" ht="42.75" thickBot="1" x14ac:dyDescent="0.3">
      <c r="A760" s="80">
        <v>940001</v>
      </c>
      <c r="B760" s="81" t="s">
        <v>991</v>
      </c>
      <c r="C760" s="46"/>
      <c r="D760" s="46"/>
    </row>
    <row r="761" spans="1:4" ht="32.25" thickBot="1" x14ac:dyDescent="0.3">
      <c r="A761" s="80">
        <v>940002</v>
      </c>
      <c r="B761" s="81" t="s">
        <v>992</v>
      </c>
      <c r="C761" s="46"/>
      <c r="D761" s="46"/>
    </row>
    <row r="762" spans="1:4" ht="32.25" thickBot="1" x14ac:dyDescent="0.3">
      <c r="A762" s="45">
        <v>940004</v>
      </c>
      <c r="B762" s="44" t="s">
        <v>405</v>
      </c>
      <c r="C762" s="46"/>
      <c r="D762" s="46"/>
    </row>
    <row r="763" spans="1:4" ht="32.25" thickBot="1" x14ac:dyDescent="0.3">
      <c r="A763" s="45">
        <v>940005</v>
      </c>
      <c r="B763" s="44" t="s">
        <v>406</v>
      </c>
      <c r="C763" s="46"/>
      <c r="D763" s="46"/>
    </row>
    <row r="764" spans="1:4" ht="42.75" thickBot="1" x14ac:dyDescent="0.3">
      <c r="A764" s="80">
        <v>940006</v>
      </c>
      <c r="B764" s="81" t="s">
        <v>993</v>
      </c>
      <c r="C764" s="46"/>
      <c r="D764" s="46"/>
    </row>
    <row r="765" spans="1:4" ht="21.75" thickBot="1" x14ac:dyDescent="0.3">
      <c r="A765" s="80">
        <v>940007</v>
      </c>
      <c r="B765" s="81" t="s">
        <v>1281</v>
      </c>
      <c r="C765" s="46"/>
      <c r="D765" s="46"/>
    </row>
    <row r="766" spans="1:4" ht="32.25" thickBot="1" x14ac:dyDescent="0.3">
      <c r="A766" s="45">
        <v>940008</v>
      </c>
      <c r="B766" s="44" t="s">
        <v>407</v>
      </c>
      <c r="C766" s="46"/>
      <c r="D766" s="46"/>
    </row>
    <row r="767" spans="1:4" ht="21.75" thickBot="1" x14ac:dyDescent="0.3">
      <c r="A767" s="45">
        <v>940009</v>
      </c>
      <c r="B767" s="44" t="s">
        <v>408</v>
      </c>
      <c r="C767" s="46"/>
      <c r="D767" s="46"/>
    </row>
    <row r="768" spans="1:4" ht="32.25" thickBot="1" x14ac:dyDescent="0.3">
      <c r="A768" s="45">
        <v>940010</v>
      </c>
      <c r="B768" s="44" t="s">
        <v>409</v>
      </c>
      <c r="C768" s="46"/>
      <c r="D768" s="46"/>
    </row>
    <row r="769" spans="1:4" ht="32.25" thickBot="1" x14ac:dyDescent="0.3">
      <c r="A769" s="45">
        <v>940012</v>
      </c>
      <c r="B769" s="44" t="s">
        <v>410</v>
      </c>
      <c r="C769" s="46"/>
      <c r="D769" s="46"/>
    </row>
    <row r="770" spans="1:4" ht="32.25" thickBot="1" x14ac:dyDescent="0.3">
      <c r="A770" s="45">
        <v>940013</v>
      </c>
      <c r="B770" s="44" t="s">
        <v>411</v>
      </c>
      <c r="C770" s="46"/>
      <c r="D770" s="46"/>
    </row>
    <row r="771" spans="1:4" ht="32.25" thickBot="1" x14ac:dyDescent="0.3">
      <c r="A771" s="45">
        <v>940014</v>
      </c>
      <c r="B771" s="44" t="s">
        <v>412</v>
      </c>
      <c r="C771" s="46"/>
      <c r="D771" s="46"/>
    </row>
    <row r="772" spans="1:4" ht="32.25" thickBot="1" x14ac:dyDescent="0.3">
      <c r="A772" s="45">
        <v>940015</v>
      </c>
      <c r="B772" s="44" t="s">
        <v>413</v>
      </c>
      <c r="C772" s="46"/>
      <c r="D772" s="46"/>
    </row>
    <row r="773" spans="1:4" ht="42.75" thickBot="1" x14ac:dyDescent="0.3">
      <c r="A773" s="45">
        <v>940016</v>
      </c>
      <c r="B773" s="44" t="s">
        <v>414</v>
      </c>
      <c r="C773" s="46"/>
      <c r="D773" s="46"/>
    </row>
    <row r="774" spans="1:4" ht="32.25" thickBot="1" x14ac:dyDescent="0.3">
      <c r="A774" s="45">
        <v>940017</v>
      </c>
      <c r="B774" s="44" t="s">
        <v>1306</v>
      </c>
      <c r="C774" s="46"/>
      <c r="D774" s="46"/>
    </row>
    <row r="775" spans="1:4" ht="32.25" thickBot="1" x14ac:dyDescent="0.3">
      <c r="A775" s="45">
        <v>940018</v>
      </c>
      <c r="B775" s="44" t="s">
        <v>415</v>
      </c>
      <c r="C775" s="46"/>
      <c r="D775" s="46"/>
    </row>
    <row r="776" spans="1:4" ht="32.25" thickBot="1" x14ac:dyDescent="0.3">
      <c r="A776" s="45">
        <v>940019</v>
      </c>
      <c r="B776" s="44" t="s">
        <v>416</v>
      </c>
      <c r="C776" s="46"/>
      <c r="D776" s="46"/>
    </row>
    <row r="777" spans="1:4" ht="21.75" thickBot="1" x14ac:dyDescent="0.3">
      <c r="A777" s="45">
        <v>940020</v>
      </c>
      <c r="B777" s="44" t="s">
        <v>1361</v>
      </c>
      <c r="C777" s="46"/>
      <c r="D777" s="46"/>
    </row>
    <row r="778" spans="1:4" ht="32.25" thickBot="1" x14ac:dyDescent="0.3">
      <c r="A778" s="45">
        <v>940021</v>
      </c>
      <c r="B778" s="44" t="s">
        <v>417</v>
      </c>
      <c r="C778" s="46"/>
      <c r="D778" s="46"/>
    </row>
    <row r="779" spans="1:4" ht="32.25" thickBot="1" x14ac:dyDescent="0.3">
      <c r="A779" s="45">
        <v>940022</v>
      </c>
      <c r="B779" s="44" t="s">
        <v>418</v>
      </c>
      <c r="C779" s="46"/>
      <c r="D779" s="46"/>
    </row>
    <row r="780" spans="1:4" ht="32.25" thickBot="1" x14ac:dyDescent="0.3">
      <c r="A780" s="45">
        <v>940023</v>
      </c>
      <c r="B780" s="44" t="s">
        <v>419</v>
      </c>
      <c r="C780" s="46"/>
      <c r="D780" s="46"/>
    </row>
    <row r="781" spans="1:4" ht="32.25" thickBot="1" x14ac:dyDescent="0.3">
      <c r="A781" s="45">
        <v>940024</v>
      </c>
      <c r="B781" s="44" t="s">
        <v>420</v>
      </c>
      <c r="C781" s="46"/>
      <c r="D781" s="46"/>
    </row>
    <row r="782" spans="1:4" ht="21.75" thickBot="1" x14ac:dyDescent="0.3">
      <c r="A782" s="45">
        <v>940025</v>
      </c>
      <c r="B782" s="44" t="s">
        <v>421</v>
      </c>
      <c r="C782" s="46"/>
      <c r="D782" s="46"/>
    </row>
    <row r="783" spans="1:4" ht="21.75" thickBot="1" x14ac:dyDescent="0.3">
      <c r="A783" s="45">
        <v>940026</v>
      </c>
      <c r="B783" s="44" t="s">
        <v>422</v>
      </c>
      <c r="C783" s="46"/>
      <c r="D783" s="46"/>
    </row>
    <row r="784" spans="1:4" ht="32.25" thickBot="1" x14ac:dyDescent="0.3">
      <c r="A784" s="80">
        <v>940027</v>
      </c>
      <c r="B784" s="81" t="s">
        <v>994</v>
      </c>
      <c r="C784" s="46"/>
      <c r="D784" s="46"/>
    </row>
    <row r="785" spans="1:4" ht="32.25" thickBot="1" x14ac:dyDescent="0.3">
      <c r="A785" s="45">
        <v>940028</v>
      </c>
      <c r="B785" s="44" t="s">
        <v>1329</v>
      </c>
      <c r="C785" s="46"/>
      <c r="D785" s="46"/>
    </row>
    <row r="786" spans="1:4" ht="32.25" thickBot="1" x14ac:dyDescent="0.3">
      <c r="A786" s="80">
        <v>940029</v>
      </c>
      <c r="B786" s="81" t="s">
        <v>1321</v>
      </c>
      <c r="C786" s="46"/>
      <c r="D786" s="46"/>
    </row>
    <row r="787" spans="1:4" ht="42.75" thickBot="1" x14ac:dyDescent="0.3">
      <c r="A787" s="45">
        <v>940031</v>
      </c>
      <c r="B787" s="44" t="s">
        <v>423</v>
      </c>
      <c r="C787" s="46"/>
      <c r="D787" s="46"/>
    </row>
    <row r="788" spans="1:4" ht="32.25" thickBot="1" x14ac:dyDescent="0.3">
      <c r="A788" s="80">
        <v>940032</v>
      </c>
      <c r="B788" s="81" t="s">
        <v>995</v>
      </c>
      <c r="C788" s="46"/>
      <c r="D788" s="46"/>
    </row>
    <row r="789" spans="1:4" ht="63.75" thickBot="1" x14ac:dyDescent="0.3">
      <c r="A789" s="45">
        <v>940201</v>
      </c>
      <c r="B789" s="44" t="s">
        <v>424</v>
      </c>
      <c r="C789" s="46"/>
      <c r="D789" s="46"/>
    </row>
    <row r="790" spans="1:4" ht="63.75" thickBot="1" x14ac:dyDescent="0.3">
      <c r="A790" s="45">
        <v>940202</v>
      </c>
      <c r="B790" s="44" t="s">
        <v>425</v>
      </c>
      <c r="C790" s="46"/>
      <c r="D790" s="46"/>
    </row>
    <row r="791" spans="1:4" ht="15.75" thickBot="1" x14ac:dyDescent="0.3">
      <c r="A791" s="45">
        <v>940500</v>
      </c>
      <c r="B791" s="44" t="s">
        <v>426</v>
      </c>
      <c r="C791" s="46"/>
      <c r="D791" s="46"/>
    </row>
    <row r="792" spans="1:4" ht="32.25" thickBot="1" x14ac:dyDescent="0.3">
      <c r="A792" s="45">
        <v>941001</v>
      </c>
      <c r="B792" s="44" t="s">
        <v>427</v>
      </c>
      <c r="C792" s="46"/>
      <c r="D792" s="46"/>
    </row>
    <row r="793" spans="1:4" ht="42.75" thickBot="1" x14ac:dyDescent="0.3">
      <c r="A793" s="80">
        <v>941002</v>
      </c>
      <c r="B793" s="81" t="s">
        <v>996</v>
      </c>
      <c r="C793" s="46"/>
      <c r="D793" s="46"/>
    </row>
    <row r="794" spans="1:4" ht="32.25" thickBot="1" x14ac:dyDescent="0.3">
      <c r="A794" s="45">
        <v>941003</v>
      </c>
      <c r="B794" s="44" t="s">
        <v>428</v>
      </c>
      <c r="C794" s="46"/>
      <c r="D794" s="46"/>
    </row>
    <row r="795" spans="1:4" ht="42.75" thickBot="1" x14ac:dyDescent="0.3">
      <c r="A795" s="45">
        <v>941004</v>
      </c>
      <c r="B795" s="44" t="s">
        <v>429</v>
      </c>
      <c r="C795" s="46"/>
      <c r="D795" s="46"/>
    </row>
    <row r="796" spans="1:4" ht="32.25" thickBot="1" x14ac:dyDescent="0.3">
      <c r="A796" s="45">
        <v>941005</v>
      </c>
      <c r="B796" s="44" t="s">
        <v>430</v>
      </c>
      <c r="C796" s="46"/>
      <c r="D796" s="46"/>
    </row>
    <row r="797" spans="1:4" ht="32.25" thickBot="1" x14ac:dyDescent="0.3">
      <c r="A797" s="45">
        <v>941006</v>
      </c>
      <c r="B797" s="44" t="s">
        <v>1296</v>
      </c>
      <c r="C797" s="46"/>
      <c r="D797" s="46"/>
    </row>
    <row r="798" spans="1:4" ht="32.25" thickBot="1" x14ac:dyDescent="0.3">
      <c r="A798" s="45">
        <v>941007</v>
      </c>
      <c r="B798" s="44" t="s">
        <v>431</v>
      </c>
      <c r="C798" s="46"/>
      <c r="D798" s="46"/>
    </row>
    <row r="799" spans="1:4" ht="32.25" thickBot="1" x14ac:dyDescent="0.3">
      <c r="A799" s="45">
        <v>941008</v>
      </c>
      <c r="B799" s="44" t="s">
        <v>1300</v>
      </c>
      <c r="C799" s="46"/>
      <c r="D799" s="46"/>
    </row>
    <row r="800" spans="1:4" ht="32.25" thickBot="1" x14ac:dyDescent="0.3">
      <c r="A800" s="80">
        <v>941009</v>
      </c>
      <c r="B800" s="81" t="s">
        <v>1268</v>
      </c>
      <c r="C800" s="46"/>
      <c r="D800" s="46"/>
    </row>
    <row r="801" spans="1:4" ht="32.25" thickBot="1" x14ac:dyDescent="0.3">
      <c r="A801" s="45">
        <v>941010</v>
      </c>
      <c r="B801" s="44" t="s">
        <v>432</v>
      </c>
      <c r="C801" s="46"/>
      <c r="D801" s="46"/>
    </row>
    <row r="802" spans="1:4" ht="32.25" thickBot="1" x14ac:dyDescent="0.3">
      <c r="A802" s="45">
        <v>941011</v>
      </c>
      <c r="B802" s="44" t="s">
        <v>433</v>
      </c>
      <c r="C802" s="46"/>
      <c r="D802" s="46"/>
    </row>
    <row r="803" spans="1:4" ht="32.25" thickBot="1" x14ac:dyDescent="0.3">
      <c r="A803" s="45">
        <v>941012</v>
      </c>
      <c r="B803" s="44" t="s">
        <v>434</v>
      </c>
      <c r="C803" s="46"/>
      <c r="D803" s="46"/>
    </row>
    <row r="804" spans="1:4" ht="32.25" thickBot="1" x14ac:dyDescent="0.3">
      <c r="A804" s="45">
        <v>941013</v>
      </c>
      <c r="B804" s="44" t="s">
        <v>435</v>
      </c>
      <c r="C804" s="46"/>
      <c r="D804" s="46"/>
    </row>
    <row r="805" spans="1:4" ht="32.25" thickBot="1" x14ac:dyDescent="0.3">
      <c r="A805" s="45">
        <v>941014</v>
      </c>
      <c r="B805" s="44" t="s">
        <v>436</v>
      </c>
      <c r="C805" s="46"/>
      <c r="D805" s="46"/>
    </row>
    <row r="806" spans="1:4" ht="32.25" thickBot="1" x14ac:dyDescent="0.3">
      <c r="A806" s="45">
        <v>941015</v>
      </c>
      <c r="B806" s="44" t="s">
        <v>1331</v>
      </c>
      <c r="C806" s="46"/>
      <c r="D806" s="46"/>
    </row>
    <row r="807" spans="1:4" ht="15.75" thickBot="1" x14ac:dyDescent="0.3">
      <c r="A807" s="45">
        <v>941016</v>
      </c>
      <c r="B807" s="44" t="s">
        <v>1330</v>
      </c>
      <c r="C807" s="46"/>
      <c r="D807" s="46"/>
    </row>
    <row r="808" spans="1:4" ht="63.75" thickBot="1" x14ac:dyDescent="0.3">
      <c r="A808" s="45">
        <v>941017</v>
      </c>
      <c r="B808" s="44" t="s">
        <v>437</v>
      </c>
      <c r="C808" s="46"/>
      <c r="D808" s="46"/>
    </row>
    <row r="809" spans="1:4" ht="53.25" thickBot="1" x14ac:dyDescent="0.3">
      <c r="A809" s="45">
        <v>941018</v>
      </c>
      <c r="B809" s="44" t="s">
        <v>438</v>
      </c>
      <c r="C809" s="46"/>
      <c r="D809" s="46"/>
    </row>
    <row r="810" spans="1:4" ht="32.25" thickBot="1" x14ac:dyDescent="0.3">
      <c r="A810" s="45">
        <v>941019</v>
      </c>
      <c r="B810" s="44" t="s">
        <v>1312</v>
      </c>
      <c r="C810" s="46"/>
      <c r="D810" s="46"/>
    </row>
    <row r="811" spans="1:4" ht="32.25" thickBot="1" x14ac:dyDescent="0.3">
      <c r="A811" s="45">
        <v>941020</v>
      </c>
      <c r="B811" s="44" t="s">
        <v>439</v>
      </c>
      <c r="C811" s="46"/>
      <c r="D811" s="46"/>
    </row>
    <row r="812" spans="1:4" ht="32.25" thickBot="1" x14ac:dyDescent="0.3">
      <c r="A812" s="45">
        <v>941021</v>
      </c>
      <c r="B812" s="44" t="s">
        <v>440</v>
      </c>
      <c r="C812" s="46"/>
      <c r="D812" s="46"/>
    </row>
    <row r="813" spans="1:4" ht="32.25" thickBot="1" x14ac:dyDescent="0.3">
      <c r="A813" s="80">
        <v>941022</v>
      </c>
      <c r="B813" s="81" t="s">
        <v>997</v>
      </c>
      <c r="C813" s="46"/>
      <c r="D813" s="46"/>
    </row>
    <row r="814" spans="1:4" ht="42.75" thickBot="1" x14ac:dyDescent="0.3">
      <c r="A814" s="80">
        <v>941025</v>
      </c>
      <c r="B814" s="81" t="s">
        <v>998</v>
      </c>
      <c r="C814" s="46"/>
      <c r="D814" s="46"/>
    </row>
    <row r="815" spans="1:4" ht="42.75" thickBot="1" x14ac:dyDescent="0.3">
      <c r="A815" s="45">
        <v>941101</v>
      </c>
      <c r="B815" s="44" t="s">
        <v>441</v>
      </c>
      <c r="C815" s="46"/>
      <c r="D815" s="46"/>
    </row>
    <row r="816" spans="1:4" ht="63.75" thickBot="1" x14ac:dyDescent="0.3">
      <c r="A816" s="45">
        <v>941201</v>
      </c>
      <c r="B816" s="44" t="s">
        <v>442</v>
      </c>
      <c r="C816" s="46"/>
      <c r="D816" s="46"/>
    </row>
    <row r="817" spans="1:4" ht="63.75" thickBot="1" x14ac:dyDescent="0.3">
      <c r="A817" s="45">
        <v>941202</v>
      </c>
      <c r="B817" s="44" t="s">
        <v>443</v>
      </c>
      <c r="C817" s="46"/>
      <c r="D817" s="46"/>
    </row>
    <row r="818" spans="1:4" ht="42.75" thickBot="1" x14ac:dyDescent="0.3">
      <c r="A818" s="45">
        <v>941203</v>
      </c>
      <c r="B818" s="44" t="s">
        <v>444</v>
      </c>
      <c r="C818" s="46"/>
      <c r="D818" s="46"/>
    </row>
    <row r="819" spans="1:4" ht="15.75" thickBot="1" x14ac:dyDescent="0.3">
      <c r="A819" s="45">
        <v>941500</v>
      </c>
      <c r="B819" s="44" t="s">
        <v>445</v>
      </c>
      <c r="C819" s="46"/>
      <c r="D819" s="46"/>
    </row>
    <row r="820" spans="1:4" ht="32.25" thickBot="1" x14ac:dyDescent="0.3">
      <c r="A820" s="45">
        <v>942001</v>
      </c>
      <c r="B820" s="44" t="s">
        <v>1275</v>
      </c>
      <c r="C820" s="46"/>
      <c r="D820" s="46"/>
    </row>
    <row r="821" spans="1:4" ht="42.75" thickBot="1" x14ac:dyDescent="0.3">
      <c r="A821" s="45">
        <v>942002</v>
      </c>
      <c r="B821" s="44" t="s">
        <v>1299</v>
      </c>
      <c r="C821" s="46"/>
      <c r="D821" s="46"/>
    </row>
    <row r="822" spans="1:4" ht="42.75" thickBot="1" x14ac:dyDescent="0.3">
      <c r="A822" s="45">
        <v>942003</v>
      </c>
      <c r="B822" s="44" t="s">
        <v>446</v>
      </c>
      <c r="C822" s="46"/>
      <c r="D822" s="46"/>
    </row>
    <row r="823" spans="1:4" ht="32.25" thickBot="1" x14ac:dyDescent="0.3">
      <c r="A823" s="45">
        <v>942004</v>
      </c>
      <c r="B823" s="44" t="s">
        <v>447</v>
      </c>
      <c r="C823" s="46"/>
      <c r="D823" s="46"/>
    </row>
    <row r="824" spans="1:4" ht="32.25" thickBot="1" x14ac:dyDescent="0.3">
      <c r="A824" s="45">
        <v>942005</v>
      </c>
      <c r="B824" s="44" t="s">
        <v>448</v>
      </c>
      <c r="C824" s="46"/>
      <c r="D824" s="46"/>
    </row>
    <row r="825" spans="1:4" ht="32.25" thickBot="1" x14ac:dyDescent="0.3">
      <c r="A825" s="45">
        <v>942006</v>
      </c>
      <c r="B825" s="44" t="s">
        <v>449</v>
      </c>
      <c r="C825" s="46"/>
      <c r="D825" s="46"/>
    </row>
    <row r="826" spans="1:4" ht="32.25" thickBot="1" x14ac:dyDescent="0.3">
      <c r="A826" s="45">
        <v>942007</v>
      </c>
      <c r="B826" s="44" t="s">
        <v>450</v>
      </c>
      <c r="C826" s="46"/>
      <c r="D826" s="46"/>
    </row>
    <row r="827" spans="1:4" ht="32.25" thickBot="1" x14ac:dyDescent="0.3">
      <c r="A827" s="45">
        <v>942008</v>
      </c>
      <c r="B827" s="44" t="s">
        <v>451</v>
      </c>
      <c r="C827" s="46"/>
      <c r="D827" s="46"/>
    </row>
    <row r="828" spans="1:4" ht="32.25" thickBot="1" x14ac:dyDescent="0.3">
      <c r="A828" s="45">
        <v>942009</v>
      </c>
      <c r="B828" s="44" t="s">
        <v>452</v>
      </c>
      <c r="C828" s="46"/>
      <c r="D828" s="46"/>
    </row>
    <row r="829" spans="1:4" ht="32.25" thickBot="1" x14ac:dyDescent="0.3">
      <c r="A829" s="45">
        <v>942010</v>
      </c>
      <c r="B829" s="44" t="s">
        <v>453</v>
      </c>
      <c r="C829" s="46"/>
      <c r="D829" s="46"/>
    </row>
    <row r="830" spans="1:4" ht="32.25" thickBot="1" x14ac:dyDescent="0.3">
      <c r="A830" s="45">
        <v>942011</v>
      </c>
      <c r="B830" s="44" t="s">
        <v>454</v>
      </c>
      <c r="C830" s="46"/>
      <c r="D830" s="46"/>
    </row>
    <row r="831" spans="1:4" ht="32.25" thickBot="1" x14ac:dyDescent="0.3">
      <c r="A831" s="45">
        <v>942012</v>
      </c>
      <c r="B831" s="44" t="s">
        <v>1326</v>
      </c>
      <c r="C831" s="46"/>
      <c r="D831" s="46"/>
    </row>
    <row r="832" spans="1:4" ht="32.25" thickBot="1" x14ac:dyDescent="0.3">
      <c r="A832" s="45">
        <v>942013</v>
      </c>
      <c r="B832" s="44" t="s">
        <v>455</v>
      </c>
      <c r="C832" s="46"/>
      <c r="D832" s="46"/>
    </row>
    <row r="833" spans="1:4" ht="32.25" thickBot="1" x14ac:dyDescent="0.3">
      <c r="A833" s="45">
        <v>942014</v>
      </c>
      <c r="B833" s="44" t="s">
        <v>456</v>
      </c>
      <c r="C833" s="46"/>
      <c r="D833" s="46"/>
    </row>
    <row r="834" spans="1:4" ht="32.25" thickBot="1" x14ac:dyDescent="0.3">
      <c r="A834" s="45">
        <v>942015</v>
      </c>
      <c r="B834" s="44" t="s">
        <v>457</v>
      </c>
      <c r="C834" s="46"/>
      <c r="D834" s="46"/>
    </row>
    <row r="835" spans="1:4" ht="32.25" thickBot="1" x14ac:dyDescent="0.3">
      <c r="A835" s="45">
        <v>942016</v>
      </c>
      <c r="B835" s="44" t="s">
        <v>1307</v>
      </c>
      <c r="C835" s="46"/>
      <c r="D835" s="46"/>
    </row>
    <row r="836" spans="1:4" ht="32.25" thickBot="1" x14ac:dyDescent="0.3">
      <c r="A836" s="80">
        <v>942017</v>
      </c>
      <c r="B836" s="81" t="s">
        <v>999</v>
      </c>
      <c r="C836" s="46"/>
      <c r="D836" s="46"/>
    </row>
    <row r="837" spans="1:4" ht="32.25" thickBot="1" x14ac:dyDescent="0.3">
      <c r="A837" s="45">
        <v>942018</v>
      </c>
      <c r="B837" s="44" t="s">
        <v>458</v>
      </c>
      <c r="C837" s="46"/>
      <c r="D837" s="46"/>
    </row>
    <row r="838" spans="1:4" ht="32.25" thickBot="1" x14ac:dyDescent="0.3">
      <c r="A838" s="45">
        <v>942019</v>
      </c>
      <c r="B838" s="44" t="s">
        <v>459</v>
      </c>
      <c r="C838" s="46"/>
      <c r="D838" s="46"/>
    </row>
    <row r="839" spans="1:4" ht="32.25" thickBot="1" x14ac:dyDescent="0.3">
      <c r="A839" s="80">
        <v>942020</v>
      </c>
      <c r="B839" s="81" t="s">
        <v>1000</v>
      </c>
      <c r="C839" s="46"/>
      <c r="D839" s="46"/>
    </row>
    <row r="840" spans="1:4" ht="53.25" thickBot="1" x14ac:dyDescent="0.3">
      <c r="A840" s="45">
        <v>942021</v>
      </c>
      <c r="B840" s="44" t="s">
        <v>460</v>
      </c>
      <c r="C840" s="46"/>
      <c r="D840" s="46"/>
    </row>
    <row r="841" spans="1:4" ht="32.25" thickBot="1" x14ac:dyDescent="0.3">
      <c r="A841" s="45">
        <v>942022</v>
      </c>
      <c r="B841" s="44" t="s">
        <v>461</v>
      </c>
      <c r="C841" s="46"/>
      <c r="D841" s="46"/>
    </row>
    <row r="842" spans="1:4" ht="32.25" thickBot="1" x14ac:dyDescent="0.3">
      <c r="A842" s="45">
        <v>942023</v>
      </c>
      <c r="B842" s="44" t="s">
        <v>462</v>
      </c>
      <c r="C842" s="46"/>
      <c r="D842" s="46"/>
    </row>
    <row r="843" spans="1:4" ht="32.25" thickBot="1" x14ac:dyDescent="0.3">
      <c r="A843" s="45">
        <v>942024</v>
      </c>
      <c r="B843" s="44" t="s">
        <v>1313</v>
      </c>
      <c r="C843" s="46"/>
      <c r="D843" s="46"/>
    </row>
    <row r="844" spans="1:4" ht="32.25" thickBot="1" x14ac:dyDescent="0.3">
      <c r="A844" s="45">
        <v>942025</v>
      </c>
      <c r="B844" s="44" t="s">
        <v>463</v>
      </c>
      <c r="C844" s="46"/>
      <c r="D844" s="46"/>
    </row>
    <row r="845" spans="1:4" ht="32.25" thickBot="1" x14ac:dyDescent="0.3">
      <c r="A845" s="45">
        <v>942026</v>
      </c>
      <c r="B845" s="44" t="s">
        <v>1327</v>
      </c>
      <c r="C845" s="46"/>
      <c r="D845" s="46"/>
    </row>
    <row r="846" spans="1:4" ht="21.75" thickBot="1" x14ac:dyDescent="0.3">
      <c r="A846" s="45">
        <v>942027</v>
      </c>
      <c r="B846" s="44" t="s">
        <v>464</v>
      </c>
      <c r="C846" s="46"/>
      <c r="D846" s="46"/>
    </row>
    <row r="847" spans="1:4" ht="32.25" thickBot="1" x14ac:dyDescent="0.3">
      <c r="A847" s="45">
        <v>942028</v>
      </c>
      <c r="B847" s="44" t="s">
        <v>465</v>
      </c>
      <c r="C847" s="46"/>
      <c r="D847" s="46"/>
    </row>
    <row r="848" spans="1:4" ht="32.25" thickBot="1" x14ac:dyDescent="0.3">
      <c r="A848" s="45">
        <v>942029</v>
      </c>
      <c r="B848" s="44" t="s">
        <v>466</v>
      </c>
      <c r="C848" s="46"/>
      <c r="D848" s="46"/>
    </row>
    <row r="849" spans="1:4" ht="32.25" thickBot="1" x14ac:dyDescent="0.3">
      <c r="A849" s="45">
        <v>942031</v>
      </c>
      <c r="B849" s="44" t="s">
        <v>467</v>
      </c>
      <c r="C849" s="46"/>
      <c r="D849" s="46"/>
    </row>
    <row r="850" spans="1:4" ht="32.25" thickBot="1" x14ac:dyDescent="0.3">
      <c r="A850" s="45">
        <v>942032</v>
      </c>
      <c r="B850" s="44" t="s">
        <v>468</v>
      </c>
      <c r="C850" s="46"/>
      <c r="D850" s="46"/>
    </row>
    <row r="851" spans="1:4" ht="32.25" thickBot="1" x14ac:dyDescent="0.3">
      <c r="A851" s="45">
        <v>942033</v>
      </c>
      <c r="B851" s="44" t="s">
        <v>469</v>
      </c>
      <c r="C851" s="46"/>
      <c r="D851" s="46"/>
    </row>
    <row r="852" spans="1:4" ht="32.25" thickBot="1" x14ac:dyDescent="0.3">
      <c r="A852" s="45">
        <v>942034</v>
      </c>
      <c r="B852" s="44" t="s">
        <v>470</v>
      </c>
      <c r="C852" s="46"/>
      <c r="D852" s="46"/>
    </row>
    <row r="853" spans="1:4" ht="63.75" thickBot="1" x14ac:dyDescent="0.3">
      <c r="A853" s="80">
        <v>942035</v>
      </c>
      <c r="B853" s="81" t="s">
        <v>1001</v>
      </c>
      <c r="C853" s="46"/>
      <c r="D853" s="46"/>
    </row>
    <row r="854" spans="1:4" ht="42.75" thickBot="1" x14ac:dyDescent="0.3">
      <c r="A854" s="45">
        <v>942036</v>
      </c>
      <c r="B854" s="44" t="s">
        <v>471</v>
      </c>
      <c r="C854" s="46"/>
      <c r="D854" s="46"/>
    </row>
    <row r="855" spans="1:4" ht="42.75" thickBot="1" x14ac:dyDescent="0.3">
      <c r="A855" s="45">
        <v>942037</v>
      </c>
      <c r="B855" s="44" t="s">
        <v>472</v>
      </c>
      <c r="C855" s="46"/>
      <c r="D855" s="46"/>
    </row>
    <row r="856" spans="1:4" ht="21.75" thickBot="1" x14ac:dyDescent="0.3">
      <c r="A856" s="45">
        <v>942038</v>
      </c>
      <c r="B856" s="44" t="s">
        <v>473</v>
      </c>
      <c r="C856" s="46"/>
      <c r="D856" s="46"/>
    </row>
    <row r="857" spans="1:4" ht="31.5" x14ac:dyDescent="0.25">
      <c r="A857" s="47">
        <v>942039</v>
      </c>
      <c r="B857" s="48" t="s">
        <v>474</v>
      </c>
      <c r="C857" s="46"/>
      <c r="D857" s="46"/>
    </row>
    <row r="858" spans="1:4" ht="31.5" x14ac:dyDescent="0.25">
      <c r="A858" s="82">
        <v>942040</v>
      </c>
      <c r="B858" s="83" t="s">
        <v>1002</v>
      </c>
      <c r="C858" s="46"/>
      <c r="D858" s="46"/>
    </row>
    <row r="859" spans="1:4" ht="31.5" x14ac:dyDescent="0.25">
      <c r="A859" s="82">
        <v>942041</v>
      </c>
      <c r="B859" s="83" t="s">
        <v>1003</v>
      </c>
      <c r="C859" s="46"/>
      <c r="D859" s="46"/>
    </row>
    <row r="860" spans="1:4" ht="63" x14ac:dyDescent="0.25">
      <c r="A860" s="49">
        <v>942201</v>
      </c>
      <c r="B860" s="50" t="s">
        <v>475</v>
      </c>
      <c r="C860" s="46"/>
      <c r="D860" s="46"/>
    </row>
    <row r="861" spans="1:4" ht="63" x14ac:dyDescent="0.25">
      <c r="A861" s="49">
        <v>942202</v>
      </c>
      <c r="B861" s="50" t="s">
        <v>476</v>
      </c>
      <c r="C861" s="46"/>
      <c r="D861" s="46"/>
    </row>
    <row r="862" spans="1:4" ht="63" x14ac:dyDescent="0.25">
      <c r="A862" s="82">
        <v>942203</v>
      </c>
      <c r="B862" s="83" t="s">
        <v>1004</v>
      </c>
      <c r="C862" s="46"/>
      <c r="D862" s="46"/>
    </row>
    <row r="863" spans="1:4" ht="31.5" x14ac:dyDescent="0.25">
      <c r="A863" s="82">
        <v>942204</v>
      </c>
      <c r="B863" s="83" t="s">
        <v>1005</v>
      </c>
      <c r="C863" s="46"/>
      <c r="D863" s="46"/>
    </row>
    <row r="864" spans="1:4" ht="31.5" x14ac:dyDescent="0.25">
      <c r="A864" s="82">
        <v>942205</v>
      </c>
      <c r="B864" s="83" t="s">
        <v>1006</v>
      </c>
      <c r="C864" s="46"/>
      <c r="D864" s="46"/>
    </row>
    <row r="865" spans="1:4" x14ac:dyDescent="0.25">
      <c r="A865" s="49">
        <v>942500</v>
      </c>
      <c r="B865" s="50" t="s">
        <v>477</v>
      </c>
      <c r="C865" s="46"/>
      <c r="D865" s="46"/>
    </row>
    <row r="866" spans="1:4" ht="31.5" x14ac:dyDescent="0.25">
      <c r="A866" s="49">
        <v>943001</v>
      </c>
      <c r="B866" s="50" t="s">
        <v>478</v>
      </c>
      <c r="C866" s="46"/>
      <c r="D866" s="46"/>
    </row>
    <row r="867" spans="1:4" ht="31.5" x14ac:dyDescent="0.25">
      <c r="A867" s="49">
        <v>943002</v>
      </c>
      <c r="B867" s="50" t="s">
        <v>479</v>
      </c>
      <c r="C867" s="46"/>
      <c r="D867" s="46"/>
    </row>
    <row r="868" spans="1:4" ht="31.5" x14ac:dyDescent="0.25">
      <c r="A868" s="49">
        <v>943003</v>
      </c>
      <c r="B868" s="50" t="s">
        <v>480</v>
      </c>
      <c r="C868" s="46"/>
      <c r="D868" s="46"/>
    </row>
    <row r="869" spans="1:4" ht="31.5" x14ac:dyDescent="0.25">
      <c r="A869" s="82">
        <v>943004</v>
      </c>
      <c r="B869" s="83" t="s">
        <v>1007</v>
      </c>
      <c r="C869" s="46"/>
      <c r="D869" s="46"/>
    </row>
    <row r="870" spans="1:4" ht="31.5" x14ac:dyDescent="0.25">
      <c r="A870" s="49">
        <v>943005</v>
      </c>
      <c r="B870" s="50" t="s">
        <v>1323</v>
      </c>
      <c r="C870" s="46"/>
      <c r="D870" s="46"/>
    </row>
    <row r="871" spans="1:4" ht="31.5" x14ac:dyDescent="0.25">
      <c r="A871" s="49">
        <v>943007</v>
      </c>
      <c r="B871" s="50" t="s">
        <v>481</v>
      </c>
      <c r="C871" s="46"/>
      <c r="D871" s="46"/>
    </row>
    <row r="872" spans="1:4" ht="31.5" x14ac:dyDescent="0.25">
      <c r="A872" s="49">
        <v>943008</v>
      </c>
      <c r="B872" s="50" t="s">
        <v>482</v>
      </c>
      <c r="C872" s="46"/>
      <c r="D872" s="46"/>
    </row>
    <row r="873" spans="1:4" ht="31.5" x14ac:dyDescent="0.25">
      <c r="A873" s="49">
        <v>943009</v>
      </c>
      <c r="B873" s="50" t="s">
        <v>483</v>
      </c>
      <c r="C873" s="46"/>
      <c r="D873" s="46"/>
    </row>
    <row r="874" spans="1:4" ht="31.5" x14ac:dyDescent="0.25">
      <c r="A874" s="82">
        <v>943010</v>
      </c>
      <c r="B874" s="83" t="s">
        <v>1008</v>
      </c>
      <c r="C874" s="46"/>
      <c r="D874" s="46"/>
    </row>
    <row r="875" spans="1:4" ht="31.5" x14ac:dyDescent="0.25">
      <c r="A875" s="49">
        <v>943011</v>
      </c>
      <c r="B875" s="50" t="s">
        <v>484</v>
      </c>
      <c r="C875" s="46"/>
      <c r="D875" s="46"/>
    </row>
    <row r="876" spans="1:4" ht="31.5" x14ac:dyDescent="0.25">
      <c r="A876" s="49">
        <v>943015</v>
      </c>
      <c r="B876" s="50" t="s">
        <v>485</v>
      </c>
      <c r="C876" s="46"/>
      <c r="D876" s="46"/>
    </row>
    <row r="877" spans="1:4" ht="31.5" x14ac:dyDescent="0.25">
      <c r="A877" s="49">
        <v>943016</v>
      </c>
      <c r="B877" s="50" t="s">
        <v>486</v>
      </c>
      <c r="C877" s="46"/>
      <c r="D877" s="46"/>
    </row>
    <row r="878" spans="1:4" ht="21" x14ac:dyDescent="0.25">
      <c r="A878" s="82">
        <v>943017</v>
      </c>
      <c r="B878" s="83" t="s">
        <v>1324</v>
      </c>
      <c r="C878" s="46"/>
      <c r="D878" s="46"/>
    </row>
    <row r="879" spans="1:4" ht="31.5" x14ac:dyDescent="0.25">
      <c r="A879" s="49">
        <v>943018</v>
      </c>
      <c r="B879" s="50" t="s">
        <v>1335</v>
      </c>
      <c r="C879" s="46"/>
      <c r="D879" s="46"/>
    </row>
    <row r="880" spans="1:4" ht="31.5" x14ac:dyDescent="0.25">
      <c r="A880" s="49">
        <v>943019</v>
      </c>
      <c r="B880" s="50" t="s">
        <v>487</v>
      </c>
      <c r="C880" s="46"/>
      <c r="D880" s="46"/>
    </row>
    <row r="881" spans="1:4" ht="31.5" x14ac:dyDescent="0.25">
      <c r="A881" s="49">
        <v>943020</v>
      </c>
      <c r="B881" s="50" t="s">
        <v>1283</v>
      </c>
      <c r="C881" s="46"/>
      <c r="D881" s="46"/>
    </row>
    <row r="882" spans="1:4" ht="31.5" x14ac:dyDescent="0.25">
      <c r="A882" s="82">
        <v>943021</v>
      </c>
      <c r="B882" s="83" t="s">
        <v>1009</v>
      </c>
      <c r="C882" s="46"/>
      <c r="D882" s="46"/>
    </row>
    <row r="883" spans="1:4" ht="31.5" x14ac:dyDescent="0.25">
      <c r="A883" s="49">
        <v>943022</v>
      </c>
      <c r="B883" s="50" t="s">
        <v>488</v>
      </c>
      <c r="C883" s="46"/>
      <c r="D883" s="46"/>
    </row>
    <row r="884" spans="1:4" ht="31.5" x14ac:dyDescent="0.25">
      <c r="A884" s="49">
        <v>943023</v>
      </c>
      <c r="B884" s="50" t="s">
        <v>489</v>
      </c>
      <c r="C884" s="46"/>
      <c r="D884" s="46"/>
    </row>
    <row r="885" spans="1:4" ht="31.5" x14ac:dyDescent="0.25">
      <c r="A885" s="49">
        <v>943024</v>
      </c>
      <c r="B885" s="50" t="s">
        <v>1302</v>
      </c>
      <c r="C885" s="46"/>
      <c r="D885" s="46"/>
    </row>
    <row r="886" spans="1:4" ht="31.5" x14ac:dyDescent="0.25">
      <c r="A886" s="49">
        <v>943025</v>
      </c>
      <c r="B886" s="50" t="s">
        <v>1325</v>
      </c>
      <c r="C886" s="46"/>
      <c r="D886" s="46"/>
    </row>
    <row r="887" spans="1:4" ht="31.5" x14ac:dyDescent="0.25">
      <c r="A887" s="49">
        <v>943026</v>
      </c>
      <c r="B887" s="50" t="s">
        <v>490</v>
      </c>
      <c r="C887" s="46"/>
      <c r="D887" s="46"/>
    </row>
    <row r="888" spans="1:4" ht="31.5" x14ac:dyDescent="0.25">
      <c r="A888" s="49">
        <v>943027</v>
      </c>
      <c r="B888" s="50" t="s">
        <v>491</v>
      </c>
      <c r="C888" s="46"/>
      <c r="D888" s="46"/>
    </row>
    <row r="889" spans="1:4" ht="21" x14ac:dyDescent="0.25">
      <c r="A889" s="49">
        <v>943028</v>
      </c>
      <c r="B889" s="50" t="s">
        <v>1333</v>
      </c>
      <c r="C889" s="46"/>
      <c r="D889" s="46"/>
    </row>
    <row r="890" spans="1:4" ht="31.5" x14ac:dyDescent="0.25">
      <c r="A890" s="82">
        <v>943029</v>
      </c>
      <c r="B890" s="83" t="s">
        <v>1010</v>
      </c>
      <c r="C890" s="46"/>
      <c r="D890" s="46"/>
    </row>
    <row r="891" spans="1:4" ht="31.5" x14ac:dyDescent="0.25">
      <c r="A891" s="82">
        <v>943030</v>
      </c>
      <c r="B891" s="83" t="s">
        <v>1011</v>
      </c>
      <c r="C891" s="46"/>
      <c r="D891" s="46"/>
    </row>
    <row r="892" spans="1:4" ht="42" x14ac:dyDescent="0.25">
      <c r="A892" s="82">
        <v>943031</v>
      </c>
      <c r="B892" s="83" t="s">
        <v>1012</v>
      </c>
      <c r="C892" s="46"/>
      <c r="D892" s="46"/>
    </row>
    <row r="893" spans="1:4" ht="31.5" x14ac:dyDescent="0.25">
      <c r="A893" s="82">
        <v>943201</v>
      </c>
      <c r="B893" s="83" t="s">
        <v>1013</v>
      </c>
      <c r="C893" s="46"/>
      <c r="D893" s="46"/>
    </row>
    <row r="894" spans="1:4" ht="63" x14ac:dyDescent="0.25">
      <c r="A894" s="82">
        <v>943202</v>
      </c>
      <c r="B894" s="83" t="s">
        <v>1014</v>
      </c>
      <c r="C894" s="46"/>
      <c r="D894" s="46"/>
    </row>
    <row r="895" spans="1:4" ht="42" x14ac:dyDescent="0.25">
      <c r="A895" s="49">
        <v>943203</v>
      </c>
      <c r="B895" s="50" t="s">
        <v>492</v>
      </c>
      <c r="C895" s="46"/>
      <c r="D895" s="46"/>
    </row>
    <row r="896" spans="1:4" x14ac:dyDescent="0.25">
      <c r="A896" s="49">
        <v>943500</v>
      </c>
      <c r="B896" s="50" t="s">
        <v>493</v>
      </c>
      <c r="C896" s="46"/>
      <c r="D896" s="46"/>
    </row>
    <row r="897" spans="1:4" ht="21" x14ac:dyDescent="0.25">
      <c r="A897" s="49">
        <v>944001</v>
      </c>
      <c r="B897" s="50" t="s">
        <v>494</v>
      </c>
      <c r="C897" s="46"/>
      <c r="D897" s="46"/>
    </row>
    <row r="898" spans="1:4" ht="31.5" x14ac:dyDescent="0.25">
      <c r="A898" s="49">
        <v>944002</v>
      </c>
      <c r="B898" s="50" t="s">
        <v>495</v>
      </c>
      <c r="C898" s="46"/>
      <c r="D898" s="46"/>
    </row>
    <row r="899" spans="1:4" ht="31.5" x14ac:dyDescent="0.25">
      <c r="A899" s="49">
        <v>944003</v>
      </c>
      <c r="B899" s="50" t="s">
        <v>496</v>
      </c>
      <c r="C899" s="46"/>
      <c r="D899" s="46"/>
    </row>
    <row r="900" spans="1:4" ht="31.5" x14ac:dyDescent="0.25">
      <c r="A900" s="49">
        <v>944004</v>
      </c>
      <c r="B900" s="50" t="s">
        <v>497</v>
      </c>
      <c r="C900" s="46"/>
      <c r="D900" s="46"/>
    </row>
    <row r="901" spans="1:4" ht="42" x14ac:dyDescent="0.25">
      <c r="A901" s="49">
        <v>944005</v>
      </c>
      <c r="B901" s="50" t="s">
        <v>1290</v>
      </c>
      <c r="C901" s="46"/>
      <c r="D901" s="46"/>
    </row>
    <row r="902" spans="1:4" ht="31.5" x14ac:dyDescent="0.25">
      <c r="A902" s="49">
        <v>944006</v>
      </c>
      <c r="B902" s="50" t="s">
        <v>498</v>
      </c>
      <c r="C902" s="46"/>
      <c r="D902" s="46"/>
    </row>
    <row r="903" spans="1:4" ht="31.5" x14ac:dyDescent="0.25">
      <c r="A903" s="49">
        <v>944007</v>
      </c>
      <c r="B903" s="50" t="s">
        <v>499</v>
      </c>
      <c r="C903" s="46"/>
      <c r="D903" s="46"/>
    </row>
    <row r="904" spans="1:4" ht="31.5" x14ac:dyDescent="0.25">
      <c r="A904" s="49">
        <v>944008</v>
      </c>
      <c r="B904" s="50" t="s">
        <v>500</v>
      </c>
      <c r="C904" s="46"/>
      <c r="D904" s="46"/>
    </row>
    <row r="905" spans="1:4" ht="31.5" x14ac:dyDescent="0.25">
      <c r="A905" s="49">
        <v>944009</v>
      </c>
      <c r="B905" s="50" t="s">
        <v>1362</v>
      </c>
      <c r="C905" s="46"/>
      <c r="D905" s="46"/>
    </row>
    <row r="906" spans="1:4" ht="31.5" x14ac:dyDescent="0.25">
      <c r="A906" s="82">
        <v>944010</v>
      </c>
      <c r="B906" s="83" t="s">
        <v>1015</v>
      </c>
      <c r="C906" s="46"/>
      <c r="D906" s="46"/>
    </row>
    <row r="907" spans="1:4" ht="31.5" x14ac:dyDescent="0.25">
      <c r="A907" s="49">
        <v>944011</v>
      </c>
      <c r="B907" s="50" t="s">
        <v>501</v>
      </c>
      <c r="C907" s="46"/>
      <c r="D907" s="46"/>
    </row>
    <row r="908" spans="1:4" ht="31.5" x14ac:dyDescent="0.25">
      <c r="A908" s="82">
        <v>944012</v>
      </c>
      <c r="B908" s="83" t="s">
        <v>1016</v>
      </c>
      <c r="C908" s="46"/>
      <c r="D908" s="46"/>
    </row>
    <row r="909" spans="1:4" ht="63" x14ac:dyDescent="0.25">
      <c r="A909" s="82">
        <v>944201</v>
      </c>
      <c r="B909" s="83" t="s">
        <v>1017</v>
      </c>
      <c r="C909" s="46"/>
      <c r="D909" s="46"/>
    </row>
    <row r="910" spans="1:4" x14ac:dyDescent="0.25">
      <c r="A910" s="49">
        <v>944500</v>
      </c>
      <c r="B910" s="50" t="s">
        <v>502</v>
      </c>
      <c r="C910" s="46"/>
      <c r="D910" s="46"/>
    </row>
    <row r="911" spans="1:4" ht="31.5" x14ac:dyDescent="0.25">
      <c r="A911" s="49">
        <v>945003</v>
      </c>
      <c r="B911" s="50" t="s">
        <v>1276</v>
      </c>
      <c r="C911" s="46"/>
      <c r="D911" s="46"/>
    </row>
    <row r="912" spans="1:4" ht="31.5" x14ac:dyDescent="0.25">
      <c r="A912" s="82">
        <v>945004</v>
      </c>
      <c r="B912" s="83" t="s">
        <v>1018</v>
      </c>
      <c r="C912" s="46"/>
      <c r="D912" s="46"/>
    </row>
    <row r="913" spans="1:4" ht="31.5" x14ac:dyDescent="0.25">
      <c r="A913" s="49">
        <v>945005</v>
      </c>
      <c r="B913" s="50" t="s">
        <v>503</v>
      </c>
      <c r="C913" s="46"/>
      <c r="D913" s="46"/>
    </row>
    <row r="914" spans="1:4" ht="31.5" x14ac:dyDescent="0.25">
      <c r="A914" s="49">
        <v>945006</v>
      </c>
      <c r="B914" s="50" t="s">
        <v>504</v>
      </c>
      <c r="C914" s="46"/>
      <c r="D914" s="46"/>
    </row>
    <row r="915" spans="1:4" ht="31.5" x14ac:dyDescent="0.25">
      <c r="A915" s="49">
        <v>945007</v>
      </c>
      <c r="B915" s="50" t="s">
        <v>505</v>
      </c>
      <c r="C915" s="46"/>
      <c r="D915" s="46"/>
    </row>
    <row r="916" spans="1:4" ht="31.5" x14ac:dyDescent="0.25">
      <c r="A916" s="49">
        <v>945008</v>
      </c>
      <c r="B916" s="50" t="s">
        <v>1284</v>
      </c>
      <c r="C916" s="46"/>
      <c r="D916" s="46"/>
    </row>
    <row r="917" spans="1:4" ht="31.5" x14ac:dyDescent="0.25">
      <c r="A917" s="82">
        <v>945009</v>
      </c>
      <c r="B917" s="83" t="s">
        <v>1019</v>
      </c>
      <c r="C917" s="46"/>
      <c r="D917" s="46"/>
    </row>
    <row r="918" spans="1:4" ht="31.5" x14ac:dyDescent="0.25">
      <c r="A918" s="49">
        <v>945011</v>
      </c>
      <c r="B918" s="50" t="s">
        <v>1267</v>
      </c>
      <c r="C918" s="46"/>
      <c r="D918" s="46"/>
    </row>
    <row r="919" spans="1:4" ht="42" x14ac:dyDescent="0.25">
      <c r="A919" s="49">
        <v>945012</v>
      </c>
      <c r="B919" s="50" t="s">
        <v>1286</v>
      </c>
      <c r="C919" s="46"/>
      <c r="D919" s="46"/>
    </row>
    <row r="920" spans="1:4" ht="52.5" x14ac:dyDescent="0.25">
      <c r="A920" s="49">
        <v>945013</v>
      </c>
      <c r="B920" s="50" t="s">
        <v>506</v>
      </c>
      <c r="C920" s="46"/>
      <c r="D920" s="46"/>
    </row>
    <row r="921" spans="1:4" ht="31.5" x14ac:dyDescent="0.25">
      <c r="A921" s="49">
        <v>945014</v>
      </c>
      <c r="B921" s="50" t="s">
        <v>507</v>
      </c>
      <c r="C921" s="46"/>
      <c r="D921" s="46"/>
    </row>
    <row r="922" spans="1:4" ht="21" x14ac:dyDescent="0.25">
      <c r="A922" s="49">
        <v>945015</v>
      </c>
      <c r="B922" s="50" t="s">
        <v>508</v>
      </c>
      <c r="C922" s="46"/>
      <c r="D922" s="46"/>
    </row>
    <row r="923" spans="1:4" ht="31.5" x14ac:dyDescent="0.25">
      <c r="A923" s="49">
        <v>945016</v>
      </c>
      <c r="B923" s="50" t="s">
        <v>509</v>
      </c>
      <c r="C923" s="46"/>
      <c r="D923" s="46"/>
    </row>
    <row r="924" spans="1:4" ht="31.5" x14ac:dyDescent="0.25">
      <c r="A924" s="49">
        <v>945017</v>
      </c>
      <c r="B924" s="50" t="s">
        <v>510</v>
      </c>
      <c r="C924" s="46"/>
      <c r="D924" s="46"/>
    </row>
    <row r="925" spans="1:4" ht="31.5" x14ac:dyDescent="0.25">
      <c r="A925" s="82">
        <v>945018</v>
      </c>
      <c r="B925" s="83" t="s">
        <v>1273</v>
      </c>
      <c r="C925" s="46"/>
      <c r="D925" s="46"/>
    </row>
    <row r="926" spans="1:4" ht="31.5" x14ac:dyDescent="0.25">
      <c r="A926" s="49">
        <v>945019</v>
      </c>
      <c r="B926" s="50" t="s">
        <v>1270</v>
      </c>
      <c r="C926" s="46"/>
      <c r="D926" s="46"/>
    </row>
    <row r="927" spans="1:4" ht="21" x14ac:dyDescent="0.25">
      <c r="A927" s="82">
        <v>945020</v>
      </c>
      <c r="B927" s="83" t="s">
        <v>1020</v>
      </c>
      <c r="C927" s="46"/>
      <c r="D927" s="46"/>
    </row>
    <row r="928" spans="1:4" ht="31.5" x14ac:dyDescent="0.25">
      <c r="A928" s="49">
        <v>945021</v>
      </c>
      <c r="B928" s="50" t="s">
        <v>511</v>
      </c>
      <c r="C928" s="46"/>
      <c r="D928" s="46"/>
    </row>
    <row r="929" spans="1:4" ht="31.5" x14ac:dyDescent="0.25">
      <c r="A929" s="49">
        <v>945022</v>
      </c>
      <c r="B929" s="50" t="s">
        <v>512</v>
      </c>
      <c r="C929" s="46"/>
      <c r="D929" s="46"/>
    </row>
    <row r="930" spans="1:4" x14ac:dyDescent="0.25">
      <c r="A930" s="49">
        <v>945023</v>
      </c>
      <c r="B930" s="50" t="s">
        <v>513</v>
      </c>
      <c r="C930" s="46"/>
      <c r="D930" s="46"/>
    </row>
    <row r="931" spans="1:4" ht="31.5" x14ac:dyDescent="0.25">
      <c r="A931" s="49">
        <v>945025</v>
      </c>
      <c r="B931" s="50" t="s">
        <v>514</v>
      </c>
      <c r="C931" s="46"/>
      <c r="D931" s="46"/>
    </row>
    <row r="932" spans="1:4" ht="63" x14ac:dyDescent="0.25">
      <c r="A932" s="49">
        <v>945201</v>
      </c>
      <c r="B932" s="50" t="s">
        <v>515</v>
      </c>
      <c r="C932" s="46"/>
      <c r="D932" s="46"/>
    </row>
    <row r="933" spans="1:4" x14ac:dyDescent="0.25">
      <c r="A933" s="49">
        <v>945500</v>
      </c>
      <c r="B933" s="50" t="s">
        <v>516</v>
      </c>
      <c r="C933" s="46"/>
      <c r="D933" s="46"/>
    </row>
    <row r="934" spans="1:4" ht="21" x14ac:dyDescent="0.25">
      <c r="A934" s="49">
        <v>946001</v>
      </c>
      <c r="B934" s="50" t="s">
        <v>1266</v>
      </c>
      <c r="C934" s="46"/>
      <c r="D934" s="46"/>
    </row>
    <row r="935" spans="1:4" ht="31.5" x14ac:dyDescent="0.25">
      <c r="A935" s="49">
        <v>946002</v>
      </c>
      <c r="B935" s="50" t="s">
        <v>1305</v>
      </c>
      <c r="C935" s="46"/>
      <c r="D935" s="46"/>
    </row>
    <row r="936" spans="1:4" ht="52.5" x14ac:dyDescent="0.25">
      <c r="A936" s="49">
        <v>946003</v>
      </c>
      <c r="B936" s="50" t="s">
        <v>1363</v>
      </c>
      <c r="C936" s="46"/>
      <c r="D936" s="46"/>
    </row>
    <row r="937" spans="1:4" ht="52.5" x14ac:dyDescent="0.25">
      <c r="A937" s="49">
        <v>946004</v>
      </c>
      <c r="B937" s="50" t="s">
        <v>517</v>
      </c>
      <c r="C937" s="46"/>
      <c r="D937" s="46"/>
    </row>
    <row r="938" spans="1:4" ht="42" x14ac:dyDescent="0.25">
      <c r="A938" s="82">
        <v>946005</v>
      </c>
      <c r="B938" s="83" t="s">
        <v>1021</v>
      </c>
      <c r="C938" s="46"/>
      <c r="D938" s="46"/>
    </row>
    <row r="939" spans="1:4" ht="42" x14ac:dyDescent="0.25">
      <c r="A939" s="49">
        <v>946006</v>
      </c>
      <c r="B939" s="50" t="s">
        <v>1287</v>
      </c>
      <c r="C939" s="46"/>
      <c r="D939" s="46"/>
    </row>
    <row r="940" spans="1:4" ht="21" x14ac:dyDescent="0.25">
      <c r="A940" s="49">
        <v>946007</v>
      </c>
      <c r="B940" s="50" t="s">
        <v>1288</v>
      </c>
      <c r="C940" s="46"/>
      <c r="D940" s="46"/>
    </row>
    <row r="941" spans="1:4" ht="52.5" x14ac:dyDescent="0.25">
      <c r="A941" s="49">
        <v>946008</v>
      </c>
      <c r="B941" s="50" t="s">
        <v>1315</v>
      </c>
      <c r="C941" s="46"/>
      <c r="D941" s="46"/>
    </row>
    <row r="942" spans="1:4" ht="52.5" x14ac:dyDescent="0.25">
      <c r="A942" s="49">
        <v>946009</v>
      </c>
      <c r="B942" s="50" t="s">
        <v>518</v>
      </c>
      <c r="C942" s="46"/>
      <c r="D942" s="46"/>
    </row>
    <row r="943" spans="1:4" ht="42" x14ac:dyDescent="0.25">
      <c r="A943" s="49">
        <v>946010</v>
      </c>
      <c r="B943" s="50" t="s">
        <v>1320</v>
      </c>
      <c r="C943" s="46"/>
      <c r="D943" s="46"/>
    </row>
    <row r="944" spans="1:4" ht="31.5" x14ac:dyDescent="0.25">
      <c r="A944" s="49">
        <v>946013</v>
      </c>
      <c r="B944" s="50" t="s">
        <v>519</v>
      </c>
      <c r="C944" s="46"/>
      <c r="D944" s="46"/>
    </row>
    <row r="945" spans="1:4" ht="31.5" x14ac:dyDescent="0.25">
      <c r="A945" s="49">
        <v>946014</v>
      </c>
      <c r="B945" s="50" t="s">
        <v>520</v>
      </c>
      <c r="C945" s="46"/>
      <c r="D945" s="46"/>
    </row>
    <row r="946" spans="1:4" ht="63" x14ac:dyDescent="0.25">
      <c r="A946" s="82">
        <v>946201</v>
      </c>
      <c r="B946" s="83" t="s">
        <v>1022</v>
      </c>
      <c r="C946" s="46"/>
      <c r="D946" s="46"/>
    </row>
    <row r="947" spans="1:4" x14ac:dyDescent="0.25">
      <c r="A947" s="49">
        <v>946500</v>
      </c>
      <c r="B947" s="50" t="s">
        <v>521</v>
      </c>
      <c r="C947" s="46"/>
      <c r="D947" s="46"/>
    </row>
    <row r="948" spans="1:4" ht="63" x14ac:dyDescent="0.25">
      <c r="A948" s="82">
        <v>946601</v>
      </c>
      <c r="B948" s="83" t="s">
        <v>1023</v>
      </c>
      <c r="C948" s="46"/>
      <c r="D948" s="46"/>
    </row>
    <row r="949" spans="1:4" ht="31.5" x14ac:dyDescent="0.25">
      <c r="A949" s="49">
        <v>991001</v>
      </c>
      <c r="B949" s="50" t="s">
        <v>522</v>
      </c>
      <c r="C949" s="46"/>
      <c r="D949" s="46"/>
    </row>
    <row r="950" spans="1:4" ht="31.5" x14ac:dyDescent="0.25">
      <c r="A950" s="49">
        <v>991002</v>
      </c>
      <c r="B950" s="50" t="s">
        <v>523</v>
      </c>
      <c r="C950" s="46"/>
      <c r="D950" s="46"/>
    </row>
    <row r="951" spans="1:4" ht="31.5" x14ac:dyDescent="0.25">
      <c r="A951" s="49">
        <v>991003</v>
      </c>
      <c r="B951" s="50" t="s">
        <v>524</v>
      </c>
      <c r="C951" s="46"/>
      <c r="D951" s="46"/>
    </row>
    <row r="952" spans="1:4" ht="31.5" x14ac:dyDescent="0.25">
      <c r="A952" s="49">
        <v>991004</v>
      </c>
      <c r="B952" s="50" t="s">
        <v>525</v>
      </c>
      <c r="C952" s="46"/>
      <c r="D952" s="46"/>
    </row>
    <row r="953" spans="1:4" ht="42" x14ac:dyDescent="0.25">
      <c r="A953" s="49">
        <v>991005</v>
      </c>
      <c r="B953" s="50" t="s">
        <v>1322</v>
      </c>
      <c r="C953" s="46"/>
      <c r="D953" s="46"/>
    </row>
    <row r="954" spans="1:4" ht="31.5" x14ac:dyDescent="0.25">
      <c r="A954" s="49">
        <v>991006</v>
      </c>
      <c r="B954" s="50" t="s">
        <v>526</v>
      </c>
      <c r="C954" s="46"/>
      <c r="D954" s="46"/>
    </row>
    <row r="955" spans="1:4" ht="31.5" x14ac:dyDescent="0.25">
      <c r="A955" s="49">
        <v>991007</v>
      </c>
      <c r="B955" s="50" t="s">
        <v>527</v>
      </c>
      <c r="C955" s="46"/>
      <c r="D955" s="46"/>
    </row>
    <row r="956" spans="1:4" ht="31.5" x14ac:dyDescent="0.25">
      <c r="A956" s="82">
        <v>991008</v>
      </c>
      <c r="B956" s="83" t="s">
        <v>1024</v>
      </c>
      <c r="C956" s="46"/>
      <c r="D956" s="46"/>
    </row>
    <row r="957" spans="1:4" ht="31.5" x14ac:dyDescent="0.25">
      <c r="A957" s="49">
        <v>991009</v>
      </c>
      <c r="B957" s="50" t="s">
        <v>528</v>
      </c>
      <c r="C957" s="46"/>
      <c r="D957" s="46"/>
    </row>
    <row r="958" spans="1:4" ht="31.5" x14ac:dyDescent="0.25">
      <c r="A958" s="49">
        <v>991010</v>
      </c>
      <c r="B958" s="50" t="s">
        <v>529</v>
      </c>
      <c r="C958" s="46"/>
      <c r="D958" s="46"/>
    </row>
    <row r="959" spans="1:4" ht="31.5" x14ac:dyDescent="0.25">
      <c r="A959" s="49">
        <v>991011</v>
      </c>
      <c r="B959" s="50" t="s">
        <v>530</v>
      </c>
      <c r="C959" s="46"/>
      <c r="D959" s="46"/>
    </row>
    <row r="960" spans="1:4" ht="31.5" x14ac:dyDescent="0.25">
      <c r="A960" s="49">
        <v>991012</v>
      </c>
      <c r="B960" s="50" t="s">
        <v>531</v>
      </c>
      <c r="C960" s="46"/>
      <c r="D960" s="46"/>
    </row>
    <row r="961" spans="1:4" ht="31.5" x14ac:dyDescent="0.25">
      <c r="A961" s="49">
        <v>991013</v>
      </c>
      <c r="B961" s="50" t="s">
        <v>532</v>
      </c>
      <c r="C961" s="46"/>
      <c r="D961" s="46"/>
    </row>
    <row r="962" spans="1:4" ht="31.5" x14ac:dyDescent="0.25">
      <c r="A962" s="49">
        <v>991201</v>
      </c>
      <c r="B962" s="50" t="s">
        <v>533</v>
      </c>
      <c r="C962" s="46"/>
      <c r="D962" s="46"/>
    </row>
    <row r="963" spans="1:4" ht="31.5" x14ac:dyDescent="0.25">
      <c r="A963" s="49">
        <v>991202</v>
      </c>
      <c r="B963" s="50" t="s">
        <v>534</v>
      </c>
      <c r="C963" s="46"/>
      <c r="D963" s="46"/>
    </row>
    <row r="964" spans="1:4" ht="31.5" x14ac:dyDescent="0.25">
      <c r="A964" s="49">
        <v>991203</v>
      </c>
      <c r="B964" s="50" t="s">
        <v>535</v>
      </c>
      <c r="C964" s="46"/>
      <c r="D964" s="46"/>
    </row>
    <row r="965" spans="1:4" ht="31.5" x14ac:dyDescent="0.25">
      <c r="A965" s="49">
        <v>991204</v>
      </c>
      <c r="B965" s="50" t="s">
        <v>536</v>
      </c>
      <c r="C965" s="46"/>
      <c r="D965" s="46"/>
    </row>
    <row r="966" spans="1:4" ht="42" x14ac:dyDescent="0.25">
      <c r="A966" s="49">
        <v>991205</v>
      </c>
      <c r="B966" s="50" t="s">
        <v>537</v>
      </c>
      <c r="C966" s="46"/>
      <c r="D966" s="46"/>
    </row>
    <row r="967" spans="1:4" ht="42" x14ac:dyDescent="0.25">
      <c r="A967" s="49">
        <v>991207</v>
      </c>
      <c r="B967" s="50" t="s">
        <v>538</v>
      </c>
      <c r="C967" s="46"/>
      <c r="D967" s="46"/>
    </row>
    <row r="968" spans="1:4" x14ac:dyDescent="0.25">
      <c r="A968" s="49">
        <v>991500</v>
      </c>
      <c r="B968" s="50" t="s">
        <v>67</v>
      </c>
      <c r="C968" s="46"/>
      <c r="D968" s="46"/>
    </row>
    <row r="969" spans="1:4" ht="42" x14ac:dyDescent="0.25">
      <c r="A969" s="49">
        <v>991704</v>
      </c>
      <c r="B969" s="50" t="s">
        <v>539</v>
      </c>
      <c r="C969" s="46"/>
      <c r="D969" s="46"/>
    </row>
    <row r="970" spans="1:4" ht="42" x14ac:dyDescent="0.25">
      <c r="A970" s="82">
        <v>991707</v>
      </c>
      <c r="B970" s="83" t="s">
        <v>1025</v>
      </c>
      <c r="C970" s="46"/>
      <c r="D970" s="46"/>
    </row>
    <row r="971" spans="1:4" ht="42" x14ac:dyDescent="0.25">
      <c r="A971" s="49">
        <v>991708</v>
      </c>
      <c r="B971" s="50" t="s">
        <v>540</v>
      </c>
      <c r="C971" s="46"/>
      <c r="D971" s="46"/>
    </row>
    <row r="972" spans="1:4" ht="42" x14ac:dyDescent="0.25">
      <c r="A972" s="49">
        <v>991709</v>
      </c>
      <c r="B972" s="50" t="s">
        <v>541</v>
      </c>
      <c r="C972" s="46"/>
      <c r="D972" s="46"/>
    </row>
    <row r="973" spans="1:4" ht="42" x14ac:dyDescent="0.25">
      <c r="A973" s="82">
        <v>992001</v>
      </c>
      <c r="B973" s="83" t="s">
        <v>1026</v>
      </c>
      <c r="C973" s="46"/>
      <c r="D973" s="46"/>
    </row>
    <row r="974" spans="1:4" ht="31.5" x14ac:dyDescent="0.25">
      <c r="A974" s="49">
        <v>992002</v>
      </c>
      <c r="B974" s="50" t="s">
        <v>542</v>
      </c>
      <c r="C974" s="46"/>
      <c r="D974" s="46"/>
    </row>
    <row r="975" spans="1:4" ht="42" x14ac:dyDescent="0.25">
      <c r="A975" s="49">
        <v>992003</v>
      </c>
      <c r="B975" s="50" t="s">
        <v>543</v>
      </c>
      <c r="C975" s="46"/>
      <c r="D975" s="46"/>
    </row>
    <row r="976" spans="1:4" ht="31.5" x14ac:dyDescent="0.25">
      <c r="A976" s="49">
        <v>992004</v>
      </c>
      <c r="B976" s="50" t="s">
        <v>544</v>
      </c>
      <c r="C976" s="46"/>
      <c r="D976" s="46"/>
    </row>
    <row r="977" spans="1:4" ht="42" x14ac:dyDescent="0.25">
      <c r="A977" s="49">
        <v>992005</v>
      </c>
      <c r="B977" s="50" t="s">
        <v>545</v>
      </c>
      <c r="C977" s="46"/>
      <c r="D977" s="46"/>
    </row>
    <row r="978" spans="1:4" ht="42" x14ac:dyDescent="0.25">
      <c r="A978" s="49">
        <v>992006</v>
      </c>
      <c r="B978" s="50" t="s">
        <v>546</v>
      </c>
      <c r="C978" s="46"/>
      <c r="D978" s="46"/>
    </row>
    <row r="979" spans="1:4" ht="42" x14ac:dyDescent="0.25">
      <c r="A979" s="49">
        <v>992007</v>
      </c>
      <c r="B979" s="50" t="s">
        <v>547</v>
      </c>
      <c r="C979" s="46"/>
      <c r="D979" s="46"/>
    </row>
    <row r="980" spans="1:4" ht="42" x14ac:dyDescent="0.25">
      <c r="A980" s="49">
        <v>992008</v>
      </c>
      <c r="B980" s="50" t="s">
        <v>548</v>
      </c>
      <c r="C980" s="46"/>
      <c r="D980" s="46"/>
    </row>
    <row r="981" spans="1:4" ht="42" x14ac:dyDescent="0.25">
      <c r="A981" s="49">
        <v>992009</v>
      </c>
      <c r="B981" s="50" t="s">
        <v>549</v>
      </c>
      <c r="C981" s="46"/>
      <c r="D981" s="46"/>
    </row>
    <row r="982" spans="1:4" ht="31.5" x14ac:dyDescent="0.25">
      <c r="A982" s="49">
        <v>992010</v>
      </c>
      <c r="B982" s="50" t="s">
        <v>550</v>
      </c>
      <c r="C982" s="46"/>
      <c r="D982" s="46"/>
    </row>
    <row r="983" spans="1:4" ht="42" x14ac:dyDescent="0.25">
      <c r="A983" s="49">
        <v>992011</v>
      </c>
      <c r="B983" s="50" t="s">
        <v>551</v>
      </c>
      <c r="C983" s="46"/>
      <c r="D983" s="46"/>
    </row>
    <row r="984" spans="1:4" ht="31.5" x14ac:dyDescent="0.25">
      <c r="A984" s="49">
        <v>992012</v>
      </c>
      <c r="B984" s="50" t="s">
        <v>552</v>
      </c>
      <c r="C984" s="46"/>
      <c r="D984" s="46"/>
    </row>
    <row r="985" spans="1:4" ht="52.5" x14ac:dyDescent="0.25">
      <c r="A985" s="82">
        <v>992013</v>
      </c>
      <c r="B985" s="83" t="s">
        <v>1027</v>
      </c>
      <c r="C985" s="46"/>
      <c r="D985" s="46"/>
    </row>
    <row r="986" spans="1:4" ht="31.5" x14ac:dyDescent="0.25">
      <c r="A986" s="49">
        <v>992014</v>
      </c>
      <c r="B986" s="50" t="s">
        <v>553</v>
      </c>
      <c r="C986" s="46"/>
      <c r="D986" s="46"/>
    </row>
    <row r="987" spans="1:4" ht="31.5" x14ac:dyDescent="0.25">
      <c r="A987" s="49">
        <v>992015</v>
      </c>
      <c r="B987" s="50" t="s">
        <v>554</v>
      </c>
      <c r="C987" s="46"/>
      <c r="D987" s="46"/>
    </row>
    <row r="988" spans="1:4" ht="31.5" x14ac:dyDescent="0.25">
      <c r="A988" s="49">
        <v>992016</v>
      </c>
      <c r="B988" s="50" t="s">
        <v>555</v>
      </c>
      <c r="C988" s="46"/>
      <c r="D988" s="46"/>
    </row>
    <row r="989" spans="1:4" ht="31.5" x14ac:dyDescent="0.25">
      <c r="A989" s="49">
        <v>992017</v>
      </c>
      <c r="B989" s="50" t="s">
        <v>556</v>
      </c>
      <c r="C989" s="46"/>
      <c r="D989" s="46"/>
    </row>
    <row r="990" spans="1:4" ht="31.5" x14ac:dyDescent="0.25">
      <c r="A990" s="49">
        <v>992019</v>
      </c>
      <c r="B990" s="50" t="s">
        <v>557</v>
      </c>
      <c r="C990" s="46"/>
      <c r="D990" s="46"/>
    </row>
    <row r="991" spans="1:4" ht="31.5" x14ac:dyDescent="0.25">
      <c r="A991" s="49">
        <v>992020</v>
      </c>
      <c r="B991" s="50" t="s">
        <v>558</v>
      </c>
      <c r="C991" s="46"/>
      <c r="D991" s="46"/>
    </row>
    <row r="992" spans="1:4" ht="31.5" x14ac:dyDescent="0.25">
      <c r="A992" s="49">
        <v>992021</v>
      </c>
      <c r="B992" s="50" t="s">
        <v>559</v>
      </c>
      <c r="C992" s="46"/>
      <c r="D992" s="46"/>
    </row>
    <row r="993" spans="1:4" ht="31.5" x14ac:dyDescent="0.25">
      <c r="A993" s="49">
        <v>992022</v>
      </c>
      <c r="B993" s="50" t="s">
        <v>560</v>
      </c>
      <c r="C993" s="46"/>
      <c r="D993" s="46"/>
    </row>
    <row r="994" spans="1:4" ht="42" x14ac:dyDescent="0.25">
      <c r="A994" s="49">
        <v>992023</v>
      </c>
      <c r="B994" s="50" t="s">
        <v>561</v>
      </c>
      <c r="C994" s="46"/>
      <c r="D994" s="46"/>
    </row>
    <row r="995" spans="1:4" x14ac:dyDescent="0.25">
      <c r="A995" s="49">
        <v>992025</v>
      </c>
      <c r="B995" s="50" t="s">
        <v>562</v>
      </c>
      <c r="C995" s="46"/>
      <c r="D995" s="46"/>
    </row>
    <row r="996" spans="1:4" ht="52.5" x14ac:dyDescent="0.25">
      <c r="A996" s="82">
        <v>992101</v>
      </c>
      <c r="B996" s="83" t="s">
        <v>1028</v>
      </c>
      <c r="C996" s="46"/>
      <c r="D996" s="46"/>
    </row>
    <row r="997" spans="1:4" ht="42" x14ac:dyDescent="0.25">
      <c r="A997" s="49">
        <v>992102</v>
      </c>
      <c r="B997" s="50" t="s">
        <v>563</v>
      </c>
      <c r="C997" s="46"/>
      <c r="D997" s="46"/>
    </row>
    <row r="998" spans="1:4" ht="31.5" x14ac:dyDescent="0.25">
      <c r="A998" s="49">
        <v>992201</v>
      </c>
      <c r="B998" s="50" t="s">
        <v>564</v>
      </c>
      <c r="C998" s="46"/>
      <c r="D998" s="46"/>
    </row>
    <row r="999" spans="1:4" ht="52.5" x14ac:dyDescent="0.25">
      <c r="A999" s="82">
        <v>992202</v>
      </c>
      <c r="B999" s="83" t="s">
        <v>1029</v>
      </c>
      <c r="C999" s="46"/>
      <c r="D999" s="46"/>
    </row>
    <row r="1000" spans="1:4" ht="42" x14ac:dyDescent="0.25">
      <c r="A1000" s="82">
        <v>992203</v>
      </c>
      <c r="B1000" s="83" t="s">
        <v>1030</v>
      </c>
      <c r="C1000" s="46"/>
      <c r="D1000" s="46"/>
    </row>
    <row r="1001" spans="1:4" ht="42" x14ac:dyDescent="0.25">
      <c r="A1001" s="49">
        <v>992204</v>
      </c>
      <c r="B1001" s="50" t="s">
        <v>565</v>
      </c>
      <c r="C1001" s="46"/>
      <c r="D1001" s="46"/>
    </row>
    <row r="1002" spans="1:4" ht="42" x14ac:dyDescent="0.25">
      <c r="A1002" s="49">
        <v>992205</v>
      </c>
      <c r="B1002" s="50" t="s">
        <v>566</v>
      </c>
      <c r="C1002" s="46"/>
      <c r="D1002" s="46"/>
    </row>
    <row r="1003" spans="1:4" ht="42" x14ac:dyDescent="0.25">
      <c r="A1003" s="49">
        <v>992206</v>
      </c>
      <c r="B1003" s="50" t="s">
        <v>567</v>
      </c>
      <c r="C1003" s="46"/>
      <c r="D1003" s="46"/>
    </row>
    <row r="1004" spans="1:4" ht="31.5" x14ac:dyDescent="0.25">
      <c r="A1004" s="49">
        <v>992207</v>
      </c>
      <c r="B1004" s="50" t="s">
        <v>568</v>
      </c>
      <c r="C1004" s="46"/>
      <c r="D1004" s="46"/>
    </row>
    <row r="1005" spans="1:4" ht="52.5" x14ac:dyDescent="0.25">
      <c r="A1005" s="82">
        <v>992208</v>
      </c>
      <c r="B1005" s="83" t="s">
        <v>1031</v>
      </c>
      <c r="C1005" s="46"/>
      <c r="D1005" s="46"/>
    </row>
    <row r="1006" spans="1:4" ht="52.5" x14ac:dyDescent="0.25">
      <c r="A1006" s="82">
        <v>992209</v>
      </c>
      <c r="B1006" s="83" t="s">
        <v>1032</v>
      </c>
      <c r="C1006" s="46"/>
      <c r="D1006" s="46"/>
    </row>
    <row r="1007" spans="1:4" ht="42" x14ac:dyDescent="0.25">
      <c r="A1007" s="49">
        <v>992210</v>
      </c>
      <c r="B1007" s="50" t="s">
        <v>569</v>
      </c>
      <c r="C1007" s="46"/>
      <c r="D1007" s="46"/>
    </row>
    <row r="1008" spans="1:4" ht="52.5" x14ac:dyDescent="0.25">
      <c r="A1008" s="82">
        <v>992211</v>
      </c>
      <c r="B1008" s="83" t="s">
        <v>1033</v>
      </c>
      <c r="C1008" s="46"/>
      <c r="D1008" s="46"/>
    </row>
    <row r="1009" spans="1:4" ht="42" x14ac:dyDescent="0.25">
      <c r="A1009" s="49">
        <v>992213</v>
      </c>
      <c r="B1009" s="50" t="s">
        <v>570</v>
      </c>
      <c r="C1009" s="46"/>
      <c r="D1009" s="46"/>
    </row>
    <row r="1010" spans="1:4" x14ac:dyDescent="0.25">
      <c r="A1010" s="49">
        <v>992500</v>
      </c>
      <c r="B1010" s="50" t="s">
        <v>571</v>
      </c>
      <c r="C1010" s="46"/>
      <c r="D1010" s="46"/>
    </row>
    <row r="1011" spans="1:4" ht="52.5" x14ac:dyDescent="0.25">
      <c r="A1011" s="49">
        <v>992701</v>
      </c>
      <c r="B1011" s="50" t="s">
        <v>572</v>
      </c>
      <c r="C1011" s="46"/>
      <c r="D1011" s="46"/>
    </row>
    <row r="1012" spans="1:4" ht="52.5" x14ac:dyDescent="0.25">
      <c r="A1012" s="49">
        <v>992704</v>
      </c>
      <c r="B1012" s="50" t="s">
        <v>573</v>
      </c>
      <c r="C1012" s="46"/>
      <c r="D1012" s="46"/>
    </row>
    <row r="1013" spans="1:4" ht="52.5" x14ac:dyDescent="0.25">
      <c r="A1013" s="49">
        <v>992707</v>
      </c>
      <c r="B1013" s="50" t="s">
        <v>574</v>
      </c>
      <c r="C1013" s="46"/>
      <c r="D1013" s="46"/>
    </row>
    <row r="1014" spans="1:4" ht="42" x14ac:dyDescent="0.25">
      <c r="A1014" s="49">
        <v>993001</v>
      </c>
      <c r="B1014" s="50" t="s">
        <v>575</v>
      </c>
      <c r="C1014" s="46"/>
      <c r="D1014" s="46"/>
    </row>
    <row r="1015" spans="1:4" ht="42" x14ac:dyDescent="0.25">
      <c r="A1015" s="49">
        <v>993002</v>
      </c>
      <c r="B1015" s="50" t="s">
        <v>576</v>
      </c>
      <c r="C1015" s="46"/>
      <c r="D1015" s="46"/>
    </row>
    <row r="1016" spans="1:4" ht="42" x14ac:dyDescent="0.25">
      <c r="A1016" s="49">
        <v>993003</v>
      </c>
      <c r="B1016" s="50" t="s">
        <v>577</v>
      </c>
      <c r="C1016" s="46"/>
      <c r="D1016" s="46"/>
    </row>
    <row r="1017" spans="1:4" ht="42" x14ac:dyDescent="0.25">
      <c r="A1017" s="82">
        <v>993004</v>
      </c>
      <c r="B1017" s="83" t="s">
        <v>1034</v>
      </c>
      <c r="C1017" s="46"/>
      <c r="D1017" s="46"/>
    </row>
    <row r="1018" spans="1:4" ht="31.5" x14ac:dyDescent="0.25">
      <c r="A1018" s="82">
        <v>993005</v>
      </c>
      <c r="B1018" s="83" t="s">
        <v>1035</v>
      </c>
      <c r="C1018" s="46"/>
      <c r="D1018" s="46"/>
    </row>
    <row r="1019" spans="1:4" ht="31.5" x14ac:dyDescent="0.25">
      <c r="A1019" s="82">
        <v>993006</v>
      </c>
      <c r="B1019" s="83" t="s">
        <v>1036</v>
      </c>
      <c r="C1019" s="46"/>
      <c r="D1019" s="46"/>
    </row>
    <row r="1020" spans="1:4" ht="31.5" x14ac:dyDescent="0.25">
      <c r="A1020" s="82">
        <v>993007</v>
      </c>
      <c r="B1020" s="83" t="s">
        <v>1037</v>
      </c>
      <c r="C1020" s="46"/>
      <c r="D1020" s="46"/>
    </row>
    <row r="1021" spans="1:4" ht="31.5" x14ac:dyDescent="0.25">
      <c r="A1021" s="82">
        <v>993008</v>
      </c>
      <c r="B1021" s="83" t="s">
        <v>1038</v>
      </c>
      <c r="C1021" s="46"/>
      <c r="D1021" s="46"/>
    </row>
    <row r="1022" spans="1:4" ht="31.5" x14ac:dyDescent="0.25">
      <c r="A1022" s="82">
        <v>993009</v>
      </c>
      <c r="B1022" s="83" t="s">
        <v>1039</v>
      </c>
      <c r="C1022" s="46"/>
      <c r="D1022" s="46"/>
    </row>
    <row r="1023" spans="1:4" ht="31.5" x14ac:dyDescent="0.25">
      <c r="A1023" s="49">
        <v>993010</v>
      </c>
      <c r="B1023" s="50" t="s">
        <v>578</v>
      </c>
      <c r="C1023" s="46"/>
      <c r="D1023" s="46"/>
    </row>
    <row r="1024" spans="1:4" ht="31.5" x14ac:dyDescent="0.25">
      <c r="A1024" s="49">
        <v>993011</v>
      </c>
      <c r="B1024" s="50" t="s">
        <v>579</v>
      </c>
      <c r="C1024" s="46"/>
      <c r="D1024" s="46"/>
    </row>
    <row r="1025" spans="1:4" ht="31.5" x14ac:dyDescent="0.25">
      <c r="A1025" s="82">
        <v>993012</v>
      </c>
      <c r="B1025" s="83" t="s">
        <v>1040</v>
      </c>
      <c r="C1025" s="46"/>
      <c r="D1025" s="46"/>
    </row>
    <row r="1026" spans="1:4" ht="31.5" x14ac:dyDescent="0.25">
      <c r="A1026" s="82">
        <v>993013</v>
      </c>
      <c r="B1026" s="83" t="s">
        <v>1041</v>
      </c>
      <c r="C1026" s="46"/>
      <c r="D1026" s="46"/>
    </row>
    <row r="1027" spans="1:4" ht="31.5" x14ac:dyDescent="0.25">
      <c r="A1027" s="82">
        <v>993014</v>
      </c>
      <c r="B1027" s="83" t="s">
        <v>1042</v>
      </c>
      <c r="C1027" s="46"/>
      <c r="D1027" s="46"/>
    </row>
    <row r="1028" spans="1:4" ht="31.5" x14ac:dyDescent="0.25">
      <c r="A1028" s="82">
        <v>993015</v>
      </c>
      <c r="B1028" s="83" t="s">
        <v>1043</v>
      </c>
      <c r="C1028" s="46"/>
      <c r="D1028" s="46"/>
    </row>
    <row r="1029" spans="1:4" ht="42" x14ac:dyDescent="0.25">
      <c r="A1029" s="82">
        <v>993016</v>
      </c>
      <c r="B1029" s="83" t="s">
        <v>1308</v>
      </c>
      <c r="C1029" s="46"/>
      <c r="D1029" s="46"/>
    </row>
    <row r="1030" spans="1:4" ht="31.5" x14ac:dyDescent="0.25">
      <c r="A1030" s="82">
        <v>993017</v>
      </c>
      <c r="B1030" s="83" t="s">
        <v>1044</v>
      </c>
      <c r="C1030" s="46"/>
      <c r="D1030" s="46"/>
    </row>
    <row r="1031" spans="1:4" ht="31.5" x14ac:dyDescent="0.25">
      <c r="A1031" s="82">
        <v>993018</v>
      </c>
      <c r="B1031" s="83" t="s">
        <v>1045</v>
      </c>
      <c r="C1031" s="46"/>
      <c r="D1031" s="46"/>
    </row>
    <row r="1032" spans="1:4" ht="31.5" x14ac:dyDescent="0.25">
      <c r="A1032" s="82">
        <v>993019</v>
      </c>
      <c r="B1032" s="83" t="s">
        <v>1046</v>
      </c>
      <c r="C1032" s="46"/>
      <c r="D1032" s="46"/>
    </row>
    <row r="1033" spans="1:4" ht="31.5" x14ac:dyDescent="0.25">
      <c r="A1033" s="82">
        <v>993020</v>
      </c>
      <c r="B1033" s="83" t="s">
        <v>1047</v>
      </c>
      <c r="C1033" s="46"/>
      <c r="D1033" s="46"/>
    </row>
    <row r="1034" spans="1:4" ht="31.5" x14ac:dyDescent="0.25">
      <c r="A1034" s="49">
        <v>993021</v>
      </c>
      <c r="B1034" s="50" t="s">
        <v>580</v>
      </c>
      <c r="C1034" s="46"/>
      <c r="D1034" s="46"/>
    </row>
    <row r="1035" spans="1:4" ht="31.5" x14ac:dyDescent="0.25">
      <c r="A1035" s="82">
        <v>993022</v>
      </c>
      <c r="B1035" s="83" t="s">
        <v>1048</v>
      </c>
      <c r="C1035" s="46"/>
      <c r="D1035" s="46"/>
    </row>
    <row r="1036" spans="1:4" ht="31.5" x14ac:dyDescent="0.25">
      <c r="A1036" s="49">
        <v>993201</v>
      </c>
      <c r="B1036" s="50" t="s">
        <v>581</v>
      </c>
      <c r="C1036" s="46"/>
      <c r="D1036" s="46"/>
    </row>
    <row r="1037" spans="1:4" ht="31.5" x14ac:dyDescent="0.25">
      <c r="A1037" s="49">
        <v>993202</v>
      </c>
      <c r="B1037" s="50" t="s">
        <v>582</v>
      </c>
      <c r="C1037" s="46"/>
      <c r="D1037" s="46"/>
    </row>
    <row r="1038" spans="1:4" ht="31.5" x14ac:dyDescent="0.25">
      <c r="A1038" s="49">
        <v>993203</v>
      </c>
      <c r="B1038" s="50" t="s">
        <v>583</v>
      </c>
      <c r="C1038" s="46"/>
      <c r="D1038" s="46"/>
    </row>
    <row r="1039" spans="1:4" ht="31.5" x14ac:dyDescent="0.25">
      <c r="A1039" s="49">
        <v>993205</v>
      </c>
      <c r="B1039" s="50" t="s">
        <v>584</v>
      </c>
      <c r="C1039" s="46"/>
      <c r="D1039" s="46"/>
    </row>
    <row r="1040" spans="1:4" ht="31.5" x14ac:dyDescent="0.25">
      <c r="A1040" s="49">
        <v>993206</v>
      </c>
      <c r="B1040" s="50" t="s">
        <v>585</v>
      </c>
      <c r="C1040" s="46"/>
      <c r="D1040" s="46"/>
    </row>
    <row r="1041" spans="1:4" ht="31.5" x14ac:dyDescent="0.25">
      <c r="A1041" s="49">
        <v>993207</v>
      </c>
      <c r="B1041" s="50" t="s">
        <v>586</v>
      </c>
      <c r="C1041" s="46"/>
      <c r="D1041" s="46"/>
    </row>
    <row r="1042" spans="1:4" x14ac:dyDescent="0.25">
      <c r="A1042" s="49">
        <v>993500</v>
      </c>
      <c r="B1042" s="50" t="s">
        <v>67</v>
      </c>
      <c r="C1042" s="46"/>
      <c r="D1042" s="46"/>
    </row>
    <row r="1043" spans="1:4" ht="52.5" x14ac:dyDescent="0.25">
      <c r="A1043" s="49">
        <v>993701</v>
      </c>
      <c r="B1043" s="50" t="s">
        <v>587</v>
      </c>
      <c r="C1043" s="46"/>
      <c r="D1043" s="46"/>
    </row>
    <row r="1044" spans="1:4" ht="52.5" x14ac:dyDescent="0.25">
      <c r="A1044" s="49">
        <v>993702</v>
      </c>
      <c r="B1044" s="50" t="s">
        <v>588</v>
      </c>
      <c r="C1044" s="46"/>
      <c r="D1044" s="46"/>
    </row>
    <row r="1045" spans="1:4" ht="31.5" x14ac:dyDescent="0.25">
      <c r="A1045" s="82">
        <v>994001</v>
      </c>
      <c r="B1045" s="83" t="s">
        <v>1049</v>
      </c>
      <c r="C1045" s="46"/>
      <c r="D1045" s="46"/>
    </row>
    <row r="1046" spans="1:4" ht="31.5" x14ac:dyDescent="0.25">
      <c r="A1046" s="82">
        <v>994002</v>
      </c>
      <c r="B1046" s="83" t="s">
        <v>1050</v>
      </c>
      <c r="C1046" s="46"/>
      <c r="D1046" s="46"/>
    </row>
    <row r="1047" spans="1:4" ht="31.5" x14ac:dyDescent="0.25">
      <c r="A1047" s="82">
        <v>994003</v>
      </c>
      <c r="B1047" s="83" t="s">
        <v>1051</v>
      </c>
      <c r="C1047" s="46"/>
      <c r="D1047" s="46"/>
    </row>
    <row r="1048" spans="1:4" ht="31.5" x14ac:dyDescent="0.25">
      <c r="A1048" s="82">
        <v>994004</v>
      </c>
      <c r="B1048" s="83" t="s">
        <v>1052</v>
      </c>
      <c r="C1048" s="46"/>
      <c r="D1048" s="46"/>
    </row>
    <row r="1049" spans="1:4" ht="31.5" x14ac:dyDescent="0.25">
      <c r="A1049" s="82">
        <v>994005</v>
      </c>
      <c r="B1049" s="83" t="s">
        <v>1053</v>
      </c>
      <c r="C1049" s="46"/>
      <c r="D1049" s="46"/>
    </row>
    <row r="1050" spans="1:4" ht="31.5" x14ac:dyDescent="0.25">
      <c r="A1050" s="82">
        <v>994006</v>
      </c>
      <c r="B1050" s="83" t="s">
        <v>1054</v>
      </c>
      <c r="C1050" s="46"/>
      <c r="D1050" s="46"/>
    </row>
    <row r="1051" spans="1:4" ht="31.5" x14ac:dyDescent="0.25">
      <c r="A1051" s="82">
        <v>994007</v>
      </c>
      <c r="B1051" s="83" t="s">
        <v>1055</v>
      </c>
      <c r="C1051" s="46"/>
      <c r="D1051" s="46"/>
    </row>
    <row r="1052" spans="1:4" ht="31.5" x14ac:dyDescent="0.25">
      <c r="A1052" s="82">
        <v>994008</v>
      </c>
      <c r="B1052" s="83" t="s">
        <v>1056</v>
      </c>
      <c r="C1052" s="46"/>
      <c r="D1052" s="46"/>
    </row>
    <row r="1053" spans="1:4" ht="31.5" x14ac:dyDescent="0.25">
      <c r="A1053" s="82">
        <v>994009</v>
      </c>
      <c r="B1053" s="83" t="s">
        <v>1057</v>
      </c>
      <c r="C1053" s="46"/>
      <c r="D1053" s="46"/>
    </row>
    <row r="1054" spans="1:4" ht="31.5" x14ac:dyDescent="0.25">
      <c r="A1054" s="82">
        <v>994010</v>
      </c>
      <c r="B1054" s="83" t="s">
        <v>1058</v>
      </c>
      <c r="C1054" s="46"/>
      <c r="D1054" s="46"/>
    </row>
    <row r="1055" spans="1:4" ht="31.5" x14ac:dyDescent="0.25">
      <c r="A1055" s="82">
        <v>994011</v>
      </c>
      <c r="B1055" s="83" t="s">
        <v>1059</v>
      </c>
      <c r="C1055" s="46"/>
      <c r="D1055" s="46"/>
    </row>
    <row r="1056" spans="1:4" ht="31.5" x14ac:dyDescent="0.25">
      <c r="A1056" s="82">
        <v>994012</v>
      </c>
      <c r="B1056" s="83" t="s">
        <v>1060</v>
      </c>
      <c r="C1056" s="46"/>
      <c r="D1056" s="46"/>
    </row>
    <row r="1057" spans="1:4" ht="31.5" x14ac:dyDescent="0.25">
      <c r="A1057" s="82">
        <v>994013</v>
      </c>
      <c r="B1057" s="83" t="s">
        <v>1061</v>
      </c>
      <c r="C1057" s="46"/>
      <c r="D1057" s="46"/>
    </row>
    <row r="1058" spans="1:4" ht="31.5" x14ac:dyDescent="0.25">
      <c r="A1058" s="82">
        <v>994014</v>
      </c>
      <c r="B1058" s="83" t="s">
        <v>1062</v>
      </c>
      <c r="C1058" s="46"/>
      <c r="D1058" s="46"/>
    </row>
    <row r="1059" spans="1:4" ht="31.5" x14ac:dyDescent="0.25">
      <c r="A1059" s="82">
        <v>994201</v>
      </c>
      <c r="B1059" s="83" t="s">
        <v>1063</v>
      </c>
      <c r="C1059" s="46"/>
      <c r="D1059" s="46"/>
    </row>
    <row r="1060" spans="1:4" ht="31.5" x14ac:dyDescent="0.25">
      <c r="A1060" s="82">
        <v>994202</v>
      </c>
      <c r="B1060" s="83" t="s">
        <v>1064</v>
      </c>
      <c r="C1060" s="46"/>
      <c r="D1060" s="46"/>
    </row>
    <row r="1061" spans="1:4" ht="31.5" x14ac:dyDescent="0.25">
      <c r="A1061" s="82">
        <v>994203</v>
      </c>
      <c r="B1061" s="83" t="s">
        <v>1065</v>
      </c>
      <c r="C1061" s="46"/>
      <c r="D1061" s="46"/>
    </row>
    <row r="1062" spans="1:4" ht="31.5" x14ac:dyDescent="0.25">
      <c r="A1062" s="82">
        <v>994204</v>
      </c>
      <c r="B1062" s="83" t="s">
        <v>1066</v>
      </c>
      <c r="C1062" s="46"/>
      <c r="D1062" s="46"/>
    </row>
    <row r="1063" spans="1:4" ht="31.5" x14ac:dyDescent="0.25">
      <c r="A1063" s="82">
        <v>994205</v>
      </c>
      <c r="B1063" s="83" t="s">
        <v>1067</v>
      </c>
      <c r="C1063" s="46"/>
      <c r="D1063" s="46"/>
    </row>
    <row r="1064" spans="1:4" ht="31.5" x14ac:dyDescent="0.25">
      <c r="A1064" s="82">
        <v>994207</v>
      </c>
      <c r="B1064" s="83" t="s">
        <v>1068</v>
      </c>
      <c r="C1064" s="46"/>
      <c r="D1064" s="46"/>
    </row>
    <row r="1065" spans="1:4" ht="31.5" x14ac:dyDescent="0.25">
      <c r="A1065" s="82">
        <v>994208</v>
      </c>
      <c r="B1065" s="83" t="s">
        <v>1069</v>
      </c>
      <c r="C1065" s="46"/>
      <c r="D1065" s="46"/>
    </row>
    <row r="1066" spans="1:4" ht="31.5" x14ac:dyDescent="0.25">
      <c r="A1066" s="82">
        <v>994209</v>
      </c>
      <c r="B1066" s="83" t="s">
        <v>1070</v>
      </c>
      <c r="C1066" s="46"/>
      <c r="D1066" s="46"/>
    </row>
    <row r="1067" spans="1:4" ht="31.5" x14ac:dyDescent="0.25">
      <c r="A1067" s="82">
        <v>994211</v>
      </c>
      <c r="B1067" s="83" t="s">
        <v>1071</v>
      </c>
      <c r="C1067" s="46"/>
      <c r="D1067" s="46"/>
    </row>
    <row r="1068" spans="1:4" ht="31.5" x14ac:dyDescent="0.25">
      <c r="A1068" s="82">
        <v>994212</v>
      </c>
      <c r="B1068" s="83" t="s">
        <v>1072</v>
      </c>
      <c r="C1068" s="46"/>
      <c r="D1068" s="46"/>
    </row>
    <row r="1069" spans="1:4" ht="31.5" x14ac:dyDescent="0.25">
      <c r="A1069" s="82">
        <v>994213</v>
      </c>
      <c r="B1069" s="83" t="s">
        <v>1073</v>
      </c>
      <c r="C1069" s="46"/>
      <c r="D1069" s="46"/>
    </row>
    <row r="1070" spans="1:4" ht="31.5" x14ac:dyDescent="0.25">
      <c r="A1070" s="82">
        <v>994214</v>
      </c>
      <c r="B1070" s="83" t="s">
        <v>1074</v>
      </c>
      <c r="C1070" s="46"/>
      <c r="D1070" s="46"/>
    </row>
    <row r="1071" spans="1:4" ht="42" x14ac:dyDescent="0.25">
      <c r="A1071" s="49">
        <v>994215</v>
      </c>
      <c r="B1071" s="50" t="s">
        <v>589</v>
      </c>
      <c r="C1071" s="46"/>
      <c r="D1071" s="46"/>
    </row>
    <row r="1072" spans="1:4" x14ac:dyDescent="0.25">
      <c r="A1072" s="49">
        <v>994500</v>
      </c>
      <c r="B1072" s="50" t="s">
        <v>590</v>
      </c>
      <c r="C1072" s="46"/>
      <c r="D1072" s="46"/>
    </row>
    <row r="1073" spans="1:4" ht="21" x14ac:dyDescent="0.25">
      <c r="A1073" s="82">
        <v>995001</v>
      </c>
      <c r="B1073" s="83" t="s">
        <v>1075</v>
      </c>
      <c r="C1073" s="46"/>
      <c r="D1073" s="46"/>
    </row>
    <row r="1074" spans="1:4" ht="31.5" x14ac:dyDescent="0.25">
      <c r="A1074" s="82">
        <v>995002</v>
      </c>
      <c r="B1074" s="83" t="s">
        <v>1076</v>
      </c>
      <c r="C1074" s="46"/>
      <c r="D1074" s="46"/>
    </row>
    <row r="1075" spans="1:4" ht="21" x14ac:dyDescent="0.25">
      <c r="A1075" s="82">
        <v>995003</v>
      </c>
      <c r="B1075" s="83" t="s">
        <v>1077</v>
      </c>
      <c r="C1075" s="46"/>
      <c r="D1075" s="46"/>
    </row>
    <row r="1076" spans="1:4" ht="21" x14ac:dyDescent="0.25">
      <c r="A1076" s="82">
        <v>995004</v>
      </c>
      <c r="B1076" s="83" t="s">
        <v>1078</v>
      </c>
      <c r="C1076" s="46"/>
      <c r="D1076" s="46"/>
    </row>
    <row r="1077" spans="1:4" ht="21" x14ac:dyDescent="0.25">
      <c r="A1077" s="82">
        <v>995005</v>
      </c>
      <c r="B1077" s="83" t="s">
        <v>1079</v>
      </c>
      <c r="C1077" s="46"/>
      <c r="D1077" s="46"/>
    </row>
    <row r="1078" spans="1:4" ht="21" x14ac:dyDescent="0.25">
      <c r="A1078" s="82">
        <v>995006</v>
      </c>
      <c r="B1078" s="83" t="s">
        <v>1080</v>
      </c>
      <c r="C1078" s="46"/>
      <c r="D1078" s="46"/>
    </row>
    <row r="1079" spans="1:4" ht="21" x14ac:dyDescent="0.25">
      <c r="A1079" s="82">
        <v>995007</v>
      </c>
      <c r="B1079" s="83" t="s">
        <v>1081</v>
      </c>
      <c r="C1079" s="46"/>
      <c r="D1079" s="46"/>
    </row>
    <row r="1080" spans="1:4" ht="21" x14ac:dyDescent="0.25">
      <c r="A1080" s="82">
        <v>995008</v>
      </c>
      <c r="B1080" s="83" t="s">
        <v>1082</v>
      </c>
      <c r="C1080" s="46"/>
      <c r="D1080" s="46"/>
    </row>
    <row r="1081" spans="1:4" ht="21" x14ac:dyDescent="0.25">
      <c r="A1081" s="82">
        <v>995009</v>
      </c>
      <c r="B1081" s="83" t="s">
        <v>1083</v>
      </c>
      <c r="C1081" s="46"/>
      <c r="D1081" s="46"/>
    </row>
    <row r="1082" spans="1:4" ht="21" x14ac:dyDescent="0.25">
      <c r="A1082" s="82">
        <v>995010</v>
      </c>
      <c r="B1082" s="83" t="s">
        <v>1084</v>
      </c>
      <c r="C1082" s="46"/>
      <c r="D1082" s="46"/>
    </row>
    <row r="1083" spans="1:4" ht="21" x14ac:dyDescent="0.25">
      <c r="A1083" s="82">
        <v>995011</v>
      </c>
      <c r="B1083" s="83" t="s">
        <v>1085</v>
      </c>
      <c r="C1083" s="46"/>
      <c r="D1083" s="46"/>
    </row>
    <row r="1084" spans="1:4" ht="21" x14ac:dyDescent="0.25">
      <c r="A1084" s="82">
        <v>995012</v>
      </c>
      <c r="B1084" s="83" t="s">
        <v>1086</v>
      </c>
      <c r="C1084" s="46"/>
      <c r="D1084" s="46"/>
    </row>
    <row r="1085" spans="1:4" ht="21" x14ac:dyDescent="0.25">
      <c r="A1085" s="82">
        <v>995013</v>
      </c>
      <c r="B1085" s="83" t="s">
        <v>1087</v>
      </c>
      <c r="C1085" s="46"/>
      <c r="D1085" s="46"/>
    </row>
    <row r="1086" spans="1:4" ht="21" x14ac:dyDescent="0.25">
      <c r="A1086" s="82">
        <v>995201</v>
      </c>
      <c r="B1086" s="83" t="s">
        <v>1088</v>
      </c>
      <c r="C1086" s="46"/>
      <c r="D1086" s="46"/>
    </row>
    <row r="1087" spans="1:4" ht="21" x14ac:dyDescent="0.25">
      <c r="A1087" s="82">
        <v>995203</v>
      </c>
      <c r="B1087" s="83" t="s">
        <v>1089</v>
      </c>
      <c r="C1087" s="46"/>
      <c r="D1087" s="46"/>
    </row>
    <row r="1088" spans="1:4" ht="21" x14ac:dyDescent="0.25">
      <c r="A1088" s="82">
        <v>995204</v>
      </c>
      <c r="B1088" s="83" t="s">
        <v>1090</v>
      </c>
      <c r="C1088" s="46"/>
      <c r="D1088" s="46"/>
    </row>
    <row r="1089" spans="1:4" ht="21" x14ac:dyDescent="0.25">
      <c r="A1089" s="82">
        <v>995205</v>
      </c>
      <c r="B1089" s="83" t="s">
        <v>1091</v>
      </c>
      <c r="C1089" s="46"/>
      <c r="D1089" s="46"/>
    </row>
    <row r="1090" spans="1:4" ht="21" x14ac:dyDescent="0.25">
      <c r="A1090" s="82">
        <v>995206</v>
      </c>
      <c r="B1090" s="83" t="s">
        <v>1092</v>
      </c>
      <c r="C1090" s="46"/>
      <c r="D1090" s="46"/>
    </row>
    <row r="1091" spans="1:4" ht="21" x14ac:dyDescent="0.25">
      <c r="A1091" s="82">
        <v>995207</v>
      </c>
      <c r="B1091" s="83" t="s">
        <v>1093</v>
      </c>
      <c r="C1091" s="46"/>
      <c r="D1091" s="46"/>
    </row>
    <row r="1092" spans="1:4" ht="21" x14ac:dyDescent="0.25">
      <c r="A1092" s="82">
        <v>995208</v>
      </c>
      <c r="B1092" s="83" t="s">
        <v>1094</v>
      </c>
      <c r="C1092" s="46"/>
      <c r="D1092" s="46"/>
    </row>
    <row r="1093" spans="1:4" x14ac:dyDescent="0.25">
      <c r="A1093" s="49">
        <v>995500</v>
      </c>
      <c r="B1093" s="50" t="s">
        <v>67</v>
      </c>
      <c r="C1093" s="46"/>
      <c r="D1093" s="46"/>
    </row>
    <row r="1094" spans="1:4" ht="31.5" x14ac:dyDescent="0.25">
      <c r="A1094" s="49">
        <v>996001</v>
      </c>
      <c r="B1094" s="50" t="s">
        <v>591</v>
      </c>
      <c r="C1094" s="46"/>
      <c r="D1094" s="46"/>
    </row>
    <row r="1095" spans="1:4" ht="31.5" x14ac:dyDescent="0.25">
      <c r="A1095" s="49">
        <v>996002</v>
      </c>
      <c r="B1095" s="50" t="s">
        <v>592</v>
      </c>
      <c r="C1095" s="46"/>
      <c r="D1095" s="46"/>
    </row>
    <row r="1096" spans="1:4" ht="31.5" x14ac:dyDescent="0.25">
      <c r="A1096" s="49">
        <v>996003</v>
      </c>
      <c r="B1096" s="50" t="s">
        <v>593</v>
      </c>
      <c r="C1096" s="46"/>
      <c r="D1096" s="46"/>
    </row>
    <row r="1097" spans="1:4" ht="31.5" x14ac:dyDescent="0.25">
      <c r="A1097" s="49">
        <v>996004</v>
      </c>
      <c r="B1097" s="50" t="s">
        <v>594</v>
      </c>
      <c r="C1097" s="46"/>
      <c r="D1097" s="46"/>
    </row>
    <row r="1098" spans="1:4" ht="31.5" x14ac:dyDescent="0.25">
      <c r="A1098" s="49">
        <v>996005</v>
      </c>
      <c r="B1098" s="50" t="s">
        <v>595</v>
      </c>
      <c r="C1098" s="46"/>
      <c r="D1098" s="46"/>
    </row>
    <row r="1099" spans="1:4" ht="31.5" x14ac:dyDescent="0.25">
      <c r="A1099" s="49">
        <v>996006</v>
      </c>
      <c r="B1099" s="50" t="s">
        <v>1294</v>
      </c>
      <c r="C1099" s="46"/>
      <c r="D1099" s="46"/>
    </row>
    <row r="1100" spans="1:4" ht="31.5" x14ac:dyDescent="0.25">
      <c r="A1100" s="49">
        <v>996007</v>
      </c>
      <c r="B1100" s="50" t="s">
        <v>596</v>
      </c>
      <c r="C1100" s="46"/>
      <c r="D1100" s="46"/>
    </row>
    <row r="1101" spans="1:4" ht="31.5" x14ac:dyDescent="0.25">
      <c r="A1101" s="49">
        <v>996008</v>
      </c>
      <c r="B1101" s="50" t="s">
        <v>597</v>
      </c>
      <c r="C1101" s="46"/>
      <c r="D1101" s="46"/>
    </row>
    <row r="1102" spans="1:4" ht="31.5" x14ac:dyDescent="0.25">
      <c r="A1102" s="49">
        <v>996009</v>
      </c>
      <c r="B1102" s="50" t="s">
        <v>598</v>
      </c>
      <c r="C1102" s="46"/>
      <c r="D1102" s="46"/>
    </row>
    <row r="1103" spans="1:4" ht="31.5" x14ac:dyDescent="0.25">
      <c r="A1103" s="49">
        <v>996010</v>
      </c>
      <c r="B1103" s="50" t="s">
        <v>599</v>
      </c>
      <c r="C1103" s="46"/>
      <c r="D1103" s="46"/>
    </row>
    <row r="1104" spans="1:4" ht="31.5" x14ac:dyDescent="0.25">
      <c r="A1104" s="49">
        <v>996011</v>
      </c>
      <c r="B1104" s="50" t="s">
        <v>600</v>
      </c>
      <c r="C1104" s="46"/>
      <c r="D1104" s="46"/>
    </row>
    <row r="1105" spans="1:4" ht="31.5" x14ac:dyDescent="0.25">
      <c r="A1105" s="49">
        <v>996012</v>
      </c>
      <c r="B1105" s="50" t="s">
        <v>601</v>
      </c>
      <c r="C1105" s="46"/>
      <c r="D1105" s="46"/>
    </row>
    <row r="1106" spans="1:4" ht="31.5" x14ac:dyDescent="0.25">
      <c r="A1106" s="49">
        <v>996013</v>
      </c>
      <c r="B1106" s="50" t="s">
        <v>602</v>
      </c>
      <c r="C1106" s="46"/>
      <c r="D1106" s="46"/>
    </row>
    <row r="1107" spans="1:4" ht="31.5" x14ac:dyDescent="0.25">
      <c r="A1107" s="49">
        <v>996014</v>
      </c>
      <c r="B1107" s="50" t="s">
        <v>603</v>
      </c>
      <c r="C1107" s="46"/>
      <c r="D1107" s="46"/>
    </row>
    <row r="1108" spans="1:4" ht="31.5" x14ac:dyDescent="0.25">
      <c r="A1108" s="49">
        <v>996015</v>
      </c>
      <c r="B1108" s="50" t="s">
        <v>604</v>
      </c>
      <c r="C1108" s="46"/>
      <c r="D1108" s="46"/>
    </row>
    <row r="1109" spans="1:4" ht="31.5" x14ac:dyDescent="0.25">
      <c r="A1109" s="49">
        <v>996016</v>
      </c>
      <c r="B1109" s="50" t="s">
        <v>605</v>
      </c>
      <c r="C1109" s="46"/>
      <c r="D1109" s="46"/>
    </row>
    <row r="1110" spans="1:4" ht="31.5" x14ac:dyDescent="0.25">
      <c r="A1110" s="49">
        <v>996017</v>
      </c>
      <c r="B1110" s="50" t="s">
        <v>606</v>
      </c>
      <c r="C1110" s="46"/>
      <c r="D1110" s="46"/>
    </row>
    <row r="1111" spans="1:4" ht="31.5" x14ac:dyDescent="0.25">
      <c r="A1111" s="49">
        <v>996201</v>
      </c>
      <c r="B1111" s="50" t="s">
        <v>607</v>
      </c>
      <c r="C1111" s="46"/>
      <c r="D1111" s="46"/>
    </row>
    <row r="1112" spans="1:4" ht="31.5" x14ac:dyDescent="0.25">
      <c r="A1112" s="49">
        <v>996202</v>
      </c>
      <c r="B1112" s="50" t="s">
        <v>608</v>
      </c>
      <c r="C1112" s="46"/>
      <c r="D1112" s="46"/>
    </row>
    <row r="1113" spans="1:4" ht="31.5" x14ac:dyDescent="0.25">
      <c r="A1113" s="49">
        <v>996203</v>
      </c>
      <c r="B1113" s="50" t="s">
        <v>609</v>
      </c>
      <c r="C1113" s="46"/>
      <c r="D1113" s="46"/>
    </row>
    <row r="1114" spans="1:4" ht="31.5" x14ac:dyDescent="0.25">
      <c r="A1114" s="49">
        <v>996206</v>
      </c>
      <c r="B1114" s="50" t="s">
        <v>1145</v>
      </c>
      <c r="C1114" s="46"/>
      <c r="D1114" s="46"/>
    </row>
    <row r="1115" spans="1:4" x14ac:dyDescent="0.25">
      <c r="A1115" s="49">
        <v>996500</v>
      </c>
      <c r="B1115" s="50" t="s">
        <v>610</v>
      </c>
      <c r="C1115" s="46"/>
      <c r="D1115" s="46"/>
    </row>
    <row r="1116" spans="1:4" ht="42" x14ac:dyDescent="0.25">
      <c r="A1116" s="49">
        <v>997001</v>
      </c>
      <c r="B1116" s="50" t="s">
        <v>1340</v>
      </c>
      <c r="C1116" s="46"/>
      <c r="D1116" s="46"/>
    </row>
    <row r="1117" spans="1:4" ht="31.5" x14ac:dyDescent="0.25">
      <c r="A1117" s="49">
        <v>997002</v>
      </c>
      <c r="B1117" s="50" t="s">
        <v>1215</v>
      </c>
      <c r="C1117" s="46"/>
      <c r="D1117" s="46"/>
    </row>
    <row r="1118" spans="1:4" ht="42" x14ac:dyDescent="0.25">
      <c r="A1118" s="49">
        <v>997003</v>
      </c>
      <c r="B1118" s="50" t="s">
        <v>1216</v>
      </c>
      <c r="C1118" s="46"/>
      <c r="D1118" s="46"/>
    </row>
    <row r="1119" spans="1:4" ht="31.5" x14ac:dyDescent="0.25">
      <c r="A1119" s="82">
        <v>997004</v>
      </c>
      <c r="B1119" s="83" t="s">
        <v>1217</v>
      </c>
      <c r="C1119" s="46"/>
      <c r="D1119" s="46"/>
    </row>
    <row r="1120" spans="1:4" ht="42" x14ac:dyDescent="0.25">
      <c r="A1120" s="49">
        <v>997005</v>
      </c>
      <c r="B1120" s="50" t="s">
        <v>1218</v>
      </c>
      <c r="C1120" s="46"/>
      <c r="D1120" s="46"/>
    </row>
    <row r="1121" spans="1:4" ht="42" x14ac:dyDescent="0.25">
      <c r="A1121" s="49">
        <v>997006</v>
      </c>
      <c r="B1121" s="50" t="s">
        <v>1219</v>
      </c>
      <c r="C1121" s="46"/>
      <c r="D1121" s="46"/>
    </row>
    <row r="1122" spans="1:4" ht="42" x14ac:dyDescent="0.25">
      <c r="A1122" s="49">
        <v>997007</v>
      </c>
      <c r="B1122" s="50" t="s">
        <v>1220</v>
      </c>
      <c r="C1122" s="46"/>
      <c r="D1122" s="46"/>
    </row>
    <row r="1123" spans="1:4" ht="31.5" x14ac:dyDescent="0.25">
      <c r="A1123" s="49">
        <v>997008</v>
      </c>
      <c r="B1123" s="50" t="s">
        <v>1221</v>
      </c>
      <c r="C1123" s="46"/>
      <c r="D1123" s="46"/>
    </row>
    <row r="1124" spans="1:4" ht="42" x14ac:dyDescent="0.25">
      <c r="A1124" s="49">
        <v>997009</v>
      </c>
      <c r="B1124" s="50" t="s">
        <v>1222</v>
      </c>
      <c r="C1124" s="46"/>
      <c r="D1124" s="46"/>
    </row>
    <row r="1125" spans="1:4" ht="42" x14ac:dyDescent="0.25">
      <c r="A1125" s="49">
        <v>997010</v>
      </c>
      <c r="B1125" s="50" t="s">
        <v>1223</v>
      </c>
      <c r="C1125" s="46"/>
      <c r="D1125" s="46"/>
    </row>
    <row r="1126" spans="1:4" ht="31.5" x14ac:dyDescent="0.25">
      <c r="A1126" s="49">
        <v>997011</v>
      </c>
      <c r="B1126" s="50" t="s">
        <v>1224</v>
      </c>
      <c r="C1126" s="46"/>
      <c r="D1126" s="46"/>
    </row>
    <row r="1127" spans="1:4" ht="42" x14ac:dyDescent="0.25">
      <c r="A1127" s="49">
        <v>997012</v>
      </c>
      <c r="B1127" s="50" t="s">
        <v>1225</v>
      </c>
      <c r="C1127" s="46"/>
      <c r="D1127" s="46"/>
    </row>
    <row r="1128" spans="1:4" ht="31.5" x14ac:dyDescent="0.25">
      <c r="A1128" s="49">
        <v>997013</v>
      </c>
      <c r="B1128" s="50" t="s">
        <v>1226</v>
      </c>
      <c r="C1128" s="46"/>
      <c r="D1128" s="46"/>
    </row>
    <row r="1129" spans="1:4" ht="42" x14ac:dyDescent="0.25">
      <c r="A1129" s="49">
        <v>997014</v>
      </c>
      <c r="B1129" s="50" t="s">
        <v>1227</v>
      </c>
      <c r="C1129" s="46"/>
      <c r="D1129" s="46"/>
    </row>
    <row r="1130" spans="1:4" ht="42" x14ac:dyDescent="0.25">
      <c r="A1130" s="49">
        <v>997015</v>
      </c>
      <c r="B1130" s="50" t="s">
        <v>1228</v>
      </c>
      <c r="C1130" s="46"/>
      <c r="D1130" s="46"/>
    </row>
    <row r="1131" spans="1:4" ht="42" x14ac:dyDescent="0.25">
      <c r="A1131" s="49">
        <v>997016</v>
      </c>
      <c r="B1131" s="50" t="s">
        <v>1229</v>
      </c>
      <c r="C1131" s="46"/>
      <c r="D1131" s="46"/>
    </row>
    <row r="1132" spans="1:4" ht="42" x14ac:dyDescent="0.25">
      <c r="A1132" s="49">
        <v>997017</v>
      </c>
      <c r="B1132" s="50" t="s">
        <v>1230</v>
      </c>
      <c r="C1132" s="46"/>
      <c r="D1132" s="46"/>
    </row>
    <row r="1133" spans="1:4" ht="42" x14ac:dyDescent="0.25">
      <c r="A1133" s="49">
        <v>997018</v>
      </c>
      <c r="B1133" s="50" t="s">
        <v>1231</v>
      </c>
      <c r="C1133" s="46"/>
      <c r="D1133" s="46"/>
    </row>
    <row r="1134" spans="1:4" ht="42" x14ac:dyDescent="0.25">
      <c r="A1134" s="49">
        <v>997019</v>
      </c>
      <c r="B1134" s="50" t="s">
        <v>1232</v>
      </c>
      <c r="C1134" s="46"/>
      <c r="D1134" s="46"/>
    </row>
    <row r="1135" spans="1:4" ht="31.5" x14ac:dyDescent="0.25">
      <c r="A1135" s="49">
        <v>997020</v>
      </c>
      <c r="B1135" s="50" t="s">
        <v>1233</v>
      </c>
      <c r="C1135" s="46"/>
      <c r="D1135" s="46"/>
    </row>
    <row r="1136" spans="1:4" ht="42" x14ac:dyDescent="0.25">
      <c r="A1136" s="49">
        <v>997021</v>
      </c>
      <c r="B1136" s="50" t="s">
        <v>1234</v>
      </c>
      <c r="C1136" s="46"/>
      <c r="D1136" s="46"/>
    </row>
    <row r="1137" spans="1:4" ht="42" x14ac:dyDescent="0.25">
      <c r="A1137" s="49">
        <v>997022</v>
      </c>
      <c r="B1137" s="50" t="s">
        <v>1235</v>
      </c>
      <c r="C1137" s="46"/>
      <c r="D1137" s="46"/>
    </row>
    <row r="1138" spans="1:4" ht="42" x14ac:dyDescent="0.25">
      <c r="A1138" s="49">
        <v>997023</v>
      </c>
      <c r="B1138" s="50" t="s">
        <v>1236</v>
      </c>
      <c r="C1138" s="46"/>
      <c r="D1138" s="46"/>
    </row>
    <row r="1139" spans="1:4" ht="31.5" x14ac:dyDescent="0.25">
      <c r="A1139" s="49">
        <v>997024</v>
      </c>
      <c r="B1139" s="50" t="s">
        <v>1237</v>
      </c>
      <c r="C1139" s="46"/>
      <c r="D1139" s="46"/>
    </row>
    <row r="1140" spans="1:4" ht="31.5" x14ac:dyDescent="0.25">
      <c r="A1140" s="82">
        <v>997025</v>
      </c>
      <c r="B1140" s="83" t="s">
        <v>1238</v>
      </c>
      <c r="C1140" s="46"/>
      <c r="D1140" s="46"/>
    </row>
    <row r="1141" spans="1:4" ht="31.5" x14ac:dyDescent="0.25">
      <c r="A1141" s="49">
        <v>997026</v>
      </c>
      <c r="B1141" s="50" t="s">
        <v>1239</v>
      </c>
      <c r="C1141" s="46"/>
      <c r="D1141" s="46"/>
    </row>
    <row r="1142" spans="1:4" ht="31.5" x14ac:dyDescent="0.25">
      <c r="A1142" s="49">
        <v>997027</v>
      </c>
      <c r="B1142" s="50" t="s">
        <v>1240</v>
      </c>
      <c r="C1142" s="46"/>
      <c r="D1142" s="46"/>
    </row>
    <row r="1143" spans="1:4" ht="31.5" x14ac:dyDescent="0.25">
      <c r="A1143" s="49">
        <v>997028</v>
      </c>
      <c r="B1143" s="50" t="s">
        <v>1241</v>
      </c>
      <c r="C1143" s="46"/>
      <c r="D1143" s="46"/>
    </row>
    <row r="1144" spans="1:4" ht="42" x14ac:dyDescent="0.25">
      <c r="A1144" s="49">
        <v>997201</v>
      </c>
      <c r="B1144" s="50" t="s">
        <v>1242</v>
      </c>
      <c r="C1144" s="46"/>
      <c r="D1144" s="46"/>
    </row>
    <row r="1145" spans="1:4" ht="42" x14ac:dyDescent="0.25">
      <c r="A1145" s="49">
        <v>997202</v>
      </c>
      <c r="B1145" s="50" t="s">
        <v>1243</v>
      </c>
      <c r="C1145" s="46"/>
      <c r="D1145" s="46"/>
    </row>
    <row r="1146" spans="1:4" ht="31.5" x14ac:dyDescent="0.25">
      <c r="A1146" s="49">
        <v>997203</v>
      </c>
      <c r="B1146" s="50" t="s">
        <v>1244</v>
      </c>
      <c r="C1146" s="46"/>
      <c r="D1146" s="46"/>
    </row>
    <row r="1147" spans="1:4" ht="31.5" x14ac:dyDescent="0.25">
      <c r="A1147" s="49">
        <v>997204</v>
      </c>
      <c r="B1147" s="50" t="s">
        <v>1245</v>
      </c>
      <c r="C1147" s="46"/>
      <c r="D1147" s="46"/>
    </row>
    <row r="1148" spans="1:4" ht="31.5" x14ac:dyDescent="0.25">
      <c r="A1148" s="49">
        <v>997206</v>
      </c>
      <c r="B1148" s="50" t="s">
        <v>1246</v>
      </c>
      <c r="C1148" s="46"/>
      <c r="D1148" s="46"/>
    </row>
    <row r="1149" spans="1:4" ht="42" x14ac:dyDescent="0.25">
      <c r="A1149" s="49">
        <v>997207</v>
      </c>
      <c r="B1149" s="50" t="s">
        <v>1247</v>
      </c>
      <c r="C1149" s="46"/>
      <c r="D1149" s="46"/>
    </row>
    <row r="1150" spans="1:4" ht="31.5" x14ac:dyDescent="0.25">
      <c r="A1150" s="49">
        <v>997209</v>
      </c>
      <c r="B1150" s="50" t="s">
        <v>1248</v>
      </c>
      <c r="C1150" s="46"/>
      <c r="D1150" s="46"/>
    </row>
    <row r="1151" spans="1:4" ht="31.5" x14ac:dyDescent="0.25">
      <c r="A1151" s="49">
        <v>997210</v>
      </c>
      <c r="B1151" s="50" t="s">
        <v>1249</v>
      </c>
      <c r="C1151" s="46"/>
      <c r="D1151" s="46"/>
    </row>
    <row r="1152" spans="1:4" ht="42" x14ac:dyDescent="0.25">
      <c r="A1152" s="49">
        <v>997211</v>
      </c>
      <c r="B1152" s="50" t="s">
        <v>1250</v>
      </c>
      <c r="C1152" s="46"/>
      <c r="D1152" s="46"/>
    </row>
    <row r="1153" spans="1:4" ht="42" x14ac:dyDescent="0.25">
      <c r="A1153" s="49">
        <v>997214</v>
      </c>
      <c r="B1153" s="50" t="s">
        <v>1251</v>
      </c>
      <c r="C1153" s="46"/>
      <c r="D1153" s="46"/>
    </row>
    <row r="1154" spans="1:4" ht="42" x14ac:dyDescent="0.25">
      <c r="A1154" s="49">
        <v>997215</v>
      </c>
      <c r="B1154" s="50" t="s">
        <v>1252</v>
      </c>
      <c r="C1154" s="46"/>
      <c r="D1154" s="46"/>
    </row>
    <row r="1155" spans="1:4" ht="42" x14ac:dyDescent="0.25">
      <c r="A1155" s="49">
        <v>997216</v>
      </c>
      <c r="B1155" s="50" t="s">
        <v>1253</v>
      </c>
      <c r="C1155" s="46"/>
      <c r="D1155" s="46"/>
    </row>
    <row r="1156" spans="1:4" ht="42" x14ac:dyDescent="0.25">
      <c r="A1156" s="49">
        <v>997218</v>
      </c>
      <c r="B1156" s="50" t="s">
        <v>1254</v>
      </c>
      <c r="C1156" s="46"/>
      <c r="D1156" s="46"/>
    </row>
    <row r="1157" spans="1:4" ht="42" x14ac:dyDescent="0.25">
      <c r="A1157" s="49">
        <v>997219</v>
      </c>
      <c r="B1157" s="50" t="s">
        <v>1255</v>
      </c>
      <c r="C1157" s="46"/>
      <c r="D1157" s="46"/>
    </row>
    <row r="1158" spans="1:4" ht="31.5" x14ac:dyDescent="0.25">
      <c r="A1158" s="49">
        <v>997220</v>
      </c>
      <c r="B1158" s="50" t="s">
        <v>1256</v>
      </c>
      <c r="C1158" s="46"/>
      <c r="D1158" s="46"/>
    </row>
    <row r="1159" spans="1:4" ht="52.5" x14ac:dyDescent="0.25">
      <c r="A1159" s="82">
        <v>997221</v>
      </c>
      <c r="B1159" s="83" t="s">
        <v>1257</v>
      </c>
      <c r="C1159" s="46"/>
      <c r="D1159" s="46"/>
    </row>
    <row r="1160" spans="1:4" x14ac:dyDescent="0.25">
      <c r="A1160" s="49">
        <v>997500</v>
      </c>
      <c r="B1160" s="50" t="s">
        <v>611</v>
      </c>
      <c r="C1160" s="46"/>
      <c r="D1160" s="46"/>
    </row>
    <row r="1161" spans="1:4" ht="42" x14ac:dyDescent="0.25">
      <c r="A1161" s="49">
        <v>998001</v>
      </c>
      <c r="B1161" s="50" t="s">
        <v>1149</v>
      </c>
      <c r="C1161" s="46"/>
      <c r="D1161" s="46"/>
    </row>
    <row r="1162" spans="1:4" ht="31.5" x14ac:dyDescent="0.25">
      <c r="A1162" s="82">
        <v>998002</v>
      </c>
      <c r="B1162" s="83" t="s">
        <v>1095</v>
      </c>
      <c r="C1162" s="46"/>
      <c r="D1162" s="46"/>
    </row>
    <row r="1163" spans="1:4" ht="31.5" x14ac:dyDescent="0.25">
      <c r="A1163" s="82">
        <v>998003</v>
      </c>
      <c r="B1163" s="83" t="s">
        <v>1096</v>
      </c>
      <c r="C1163" s="46"/>
      <c r="D1163" s="46"/>
    </row>
    <row r="1164" spans="1:4" ht="31.5" x14ac:dyDescent="0.25">
      <c r="A1164" s="82">
        <v>998004</v>
      </c>
      <c r="B1164" s="83" t="s">
        <v>1097</v>
      </c>
      <c r="C1164" s="46"/>
      <c r="D1164" s="46"/>
    </row>
    <row r="1165" spans="1:4" ht="31.5" x14ac:dyDescent="0.25">
      <c r="A1165" s="82">
        <v>998005</v>
      </c>
      <c r="B1165" s="83" t="s">
        <v>1098</v>
      </c>
      <c r="C1165" s="46"/>
      <c r="D1165" s="46"/>
    </row>
    <row r="1166" spans="1:4" ht="31.5" x14ac:dyDescent="0.25">
      <c r="A1166" s="82">
        <v>998006</v>
      </c>
      <c r="B1166" s="83" t="s">
        <v>1099</v>
      </c>
      <c r="C1166" s="46"/>
      <c r="D1166" s="46"/>
    </row>
    <row r="1167" spans="1:4" ht="31.5" x14ac:dyDescent="0.25">
      <c r="A1167" s="82">
        <v>998007</v>
      </c>
      <c r="B1167" s="83" t="s">
        <v>1100</v>
      </c>
      <c r="C1167" s="46"/>
      <c r="D1167" s="46"/>
    </row>
    <row r="1168" spans="1:4" ht="31.5" x14ac:dyDescent="0.25">
      <c r="A1168" s="82">
        <v>998008</v>
      </c>
      <c r="B1168" s="83" t="s">
        <v>1101</v>
      </c>
      <c r="C1168" s="46"/>
      <c r="D1168" s="46"/>
    </row>
    <row r="1169" spans="1:4" ht="31.5" x14ac:dyDescent="0.25">
      <c r="A1169" s="82">
        <v>998009</v>
      </c>
      <c r="B1169" s="83" t="s">
        <v>1102</v>
      </c>
      <c r="C1169" s="46"/>
      <c r="D1169" s="46"/>
    </row>
    <row r="1170" spans="1:4" ht="31.5" x14ac:dyDescent="0.25">
      <c r="A1170" s="82">
        <v>998010</v>
      </c>
      <c r="B1170" s="83" t="s">
        <v>1103</v>
      </c>
      <c r="C1170" s="46"/>
      <c r="D1170" s="46"/>
    </row>
    <row r="1171" spans="1:4" ht="31.5" x14ac:dyDescent="0.25">
      <c r="A1171" s="82">
        <v>998011</v>
      </c>
      <c r="B1171" s="83" t="s">
        <v>1104</v>
      </c>
      <c r="C1171" s="46"/>
      <c r="D1171" s="46"/>
    </row>
    <row r="1172" spans="1:4" ht="31.5" x14ac:dyDescent="0.25">
      <c r="A1172" s="82">
        <v>998012</v>
      </c>
      <c r="B1172" s="83" t="s">
        <v>1105</v>
      </c>
      <c r="C1172" s="46"/>
      <c r="D1172" s="46"/>
    </row>
    <row r="1173" spans="1:4" ht="31.5" x14ac:dyDescent="0.25">
      <c r="A1173" s="82">
        <v>998013</v>
      </c>
      <c r="B1173" s="83" t="s">
        <v>1106</v>
      </c>
      <c r="C1173" s="46"/>
      <c r="D1173" s="46"/>
    </row>
    <row r="1174" spans="1:4" ht="31.5" x14ac:dyDescent="0.25">
      <c r="A1174" s="82">
        <v>998014</v>
      </c>
      <c r="B1174" s="83" t="s">
        <v>1107</v>
      </c>
      <c r="C1174" s="46"/>
      <c r="D1174" s="46"/>
    </row>
    <row r="1175" spans="1:4" ht="31.5" x14ac:dyDescent="0.25">
      <c r="A1175" s="82">
        <v>998015</v>
      </c>
      <c r="B1175" s="83" t="s">
        <v>1108</v>
      </c>
      <c r="C1175" s="46"/>
      <c r="D1175" s="46"/>
    </row>
    <row r="1176" spans="1:4" ht="31.5" x14ac:dyDescent="0.25">
      <c r="A1176" s="82">
        <v>998016</v>
      </c>
      <c r="B1176" s="83" t="s">
        <v>1109</v>
      </c>
      <c r="C1176" s="46"/>
      <c r="D1176" s="46"/>
    </row>
    <row r="1177" spans="1:4" ht="31.5" x14ac:dyDescent="0.25">
      <c r="A1177" s="82">
        <v>998017</v>
      </c>
      <c r="B1177" s="83" t="s">
        <v>1110</v>
      </c>
      <c r="C1177" s="46"/>
      <c r="D1177" s="46"/>
    </row>
    <row r="1178" spans="1:4" ht="42" x14ac:dyDescent="0.25">
      <c r="A1178" s="82">
        <v>998018</v>
      </c>
      <c r="B1178" s="83" t="s">
        <v>1360</v>
      </c>
      <c r="C1178" s="46"/>
      <c r="D1178" s="46"/>
    </row>
    <row r="1179" spans="1:4" ht="31.5" x14ac:dyDescent="0.25">
      <c r="A1179" s="82">
        <v>998019</v>
      </c>
      <c r="B1179" s="83" t="s">
        <v>1111</v>
      </c>
      <c r="C1179" s="46"/>
      <c r="D1179" s="46"/>
    </row>
    <row r="1180" spans="1:4" ht="31.5" x14ac:dyDescent="0.25">
      <c r="A1180" s="82">
        <v>998020</v>
      </c>
      <c r="B1180" s="83" t="s">
        <v>1112</v>
      </c>
      <c r="C1180" s="46"/>
      <c r="D1180" s="46"/>
    </row>
    <row r="1181" spans="1:4" ht="31.5" x14ac:dyDescent="0.25">
      <c r="A1181" s="82">
        <v>998021</v>
      </c>
      <c r="B1181" s="83" t="s">
        <v>1113</v>
      </c>
      <c r="C1181" s="46"/>
      <c r="D1181" s="46"/>
    </row>
    <row r="1182" spans="1:4" ht="31.5" x14ac:dyDescent="0.25">
      <c r="A1182" s="82">
        <v>998022</v>
      </c>
      <c r="B1182" s="83" t="s">
        <v>1114</v>
      </c>
      <c r="C1182" s="46"/>
      <c r="D1182" s="46"/>
    </row>
    <row r="1183" spans="1:4" ht="31.5" x14ac:dyDescent="0.25">
      <c r="A1183" s="49">
        <v>998023</v>
      </c>
      <c r="B1183" s="50" t="s">
        <v>612</v>
      </c>
      <c r="C1183" s="46"/>
      <c r="D1183" s="46"/>
    </row>
    <row r="1184" spans="1:4" ht="31.5" x14ac:dyDescent="0.25">
      <c r="A1184" s="82">
        <v>998201</v>
      </c>
      <c r="B1184" s="83" t="s">
        <v>1115</v>
      </c>
      <c r="C1184" s="46"/>
      <c r="D1184" s="46"/>
    </row>
    <row r="1185" spans="1:4" ht="31.5" x14ac:dyDescent="0.25">
      <c r="A1185" s="82">
        <v>998202</v>
      </c>
      <c r="B1185" s="83" t="s">
        <v>1116</v>
      </c>
      <c r="C1185" s="46"/>
      <c r="D1185" s="46"/>
    </row>
    <row r="1186" spans="1:4" ht="31.5" x14ac:dyDescent="0.25">
      <c r="A1186" s="49">
        <v>998203</v>
      </c>
      <c r="B1186" s="50" t="s">
        <v>613</v>
      </c>
      <c r="C1186" s="46"/>
      <c r="D1186" s="46"/>
    </row>
    <row r="1187" spans="1:4" ht="31.5" x14ac:dyDescent="0.25">
      <c r="A1187" s="82">
        <v>998204</v>
      </c>
      <c r="B1187" s="83" t="s">
        <v>1117</v>
      </c>
      <c r="C1187" s="46"/>
      <c r="D1187" s="46"/>
    </row>
    <row r="1188" spans="1:4" ht="31.5" x14ac:dyDescent="0.25">
      <c r="A1188" s="82">
        <v>998205</v>
      </c>
      <c r="B1188" s="83" t="s">
        <v>1118</v>
      </c>
      <c r="C1188" s="46"/>
      <c r="D1188" s="46"/>
    </row>
    <row r="1189" spans="1:4" ht="31.5" x14ac:dyDescent="0.25">
      <c r="A1189" s="82">
        <v>998206</v>
      </c>
      <c r="B1189" s="83" t="s">
        <v>1119</v>
      </c>
      <c r="C1189" s="46"/>
      <c r="D1189" s="46"/>
    </row>
    <row r="1190" spans="1:4" ht="31.5" x14ac:dyDescent="0.25">
      <c r="A1190" s="82">
        <v>998207</v>
      </c>
      <c r="B1190" s="83" t="s">
        <v>1120</v>
      </c>
      <c r="C1190" s="46"/>
      <c r="D1190" s="46"/>
    </row>
    <row r="1191" spans="1:4" ht="31.5" x14ac:dyDescent="0.25">
      <c r="A1191" s="82">
        <v>998208</v>
      </c>
      <c r="B1191" s="83" t="s">
        <v>1121</v>
      </c>
      <c r="C1191" s="46"/>
      <c r="D1191" s="46"/>
    </row>
    <row r="1192" spans="1:4" ht="31.5" x14ac:dyDescent="0.25">
      <c r="A1192" s="82">
        <v>998209</v>
      </c>
      <c r="B1192" s="83" t="s">
        <v>1122</v>
      </c>
      <c r="C1192" s="46"/>
      <c r="D1192" s="46"/>
    </row>
    <row r="1193" spans="1:4" ht="31.5" x14ac:dyDescent="0.25">
      <c r="A1193" s="82">
        <v>998210</v>
      </c>
      <c r="B1193" s="83" t="s">
        <v>1123</v>
      </c>
      <c r="C1193" s="46"/>
      <c r="D1193" s="46"/>
    </row>
    <row r="1194" spans="1:4" ht="31.5" x14ac:dyDescent="0.25">
      <c r="A1194" s="82">
        <v>998211</v>
      </c>
      <c r="B1194" s="83" t="s">
        <v>1124</v>
      </c>
      <c r="C1194" s="46"/>
      <c r="D1194" s="46"/>
    </row>
    <row r="1195" spans="1:4" x14ac:dyDescent="0.25">
      <c r="A1195" s="49">
        <v>998500</v>
      </c>
      <c r="B1195" s="50" t="s">
        <v>614</v>
      </c>
      <c r="C1195" s="46"/>
      <c r="D1195" s="46"/>
    </row>
    <row r="1196" spans="1:4" ht="52.5" x14ac:dyDescent="0.25">
      <c r="A1196" s="82">
        <v>999000</v>
      </c>
      <c r="B1196" s="83" t="s">
        <v>1125</v>
      </c>
      <c r="C1196" s="46"/>
      <c r="D1196" s="46"/>
    </row>
    <row r="1197" spans="1:4" ht="21" x14ac:dyDescent="0.25">
      <c r="A1197" s="82">
        <v>999001</v>
      </c>
      <c r="B1197" s="83" t="s">
        <v>1126</v>
      </c>
      <c r="C1197" s="46"/>
      <c r="D1197" s="46"/>
    </row>
    <row r="1198" spans="1:4" ht="21" x14ac:dyDescent="0.25">
      <c r="A1198" s="82">
        <v>999002</v>
      </c>
      <c r="B1198" s="83" t="s">
        <v>1127</v>
      </c>
      <c r="C1198" s="46"/>
      <c r="D1198" s="46"/>
    </row>
    <row r="1199" spans="1:4" ht="31.5" x14ac:dyDescent="0.25">
      <c r="A1199" s="82">
        <v>999003</v>
      </c>
      <c r="B1199" s="83" t="s">
        <v>1128</v>
      </c>
      <c r="C1199" s="46"/>
      <c r="D1199" s="46"/>
    </row>
    <row r="1200" spans="1:4" ht="31.5" x14ac:dyDescent="0.25">
      <c r="A1200" s="82">
        <v>999004</v>
      </c>
      <c r="B1200" s="83" t="s">
        <v>1129</v>
      </c>
      <c r="C1200" s="46"/>
      <c r="D1200" s="46"/>
    </row>
    <row r="1201" spans="1:4" ht="21" x14ac:dyDescent="0.25">
      <c r="A1201" s="82">
        <v>999005</v>
      </c>
      <c r="B1201" s="83" t="s">
        <v>1130</v>
      </c>
      <c r="C1201" s="46"/>
      <c r="D1201" s="46"/>
    </row>
    <row r="1202" spans="1:4" ht="21" x14ac:dyDescent="0.25">
      <c r="A1202" s="82">
        <v>999006</v>
      </c>
      <c r="B1202" s="83" t="s">
        <v>1131</v>
      </c>
      <c r="C1202" s="46"/>
      <c r="D1202" s="46"/>
    </row>
    <row r="1203" spans="1:4" ht="21" x14ac:dyDescent="0.25">
      <c r="A1203" s="82">
        <v>999007</v>
      </c>
      <c r="B1203" s="83" t="s">
        <v>1132</v>
      </c>
      <c r="C1203" s="46"/>
      <c r="D1203" s="46"/>
    </row>
    <row r="1204" spans="1:4" ht="21" x14ac:dyDescent="0.25">
      <c r="A1204" s="82">
        <v>999008</v>
      </c>
      <c r="B1204" s="83" t="s">
        <v>1133</v>
      </c>
      <c r="C1204" s="46"/>
      <c r="D1204" s="46"/>
    </row>
    <row r="1205" spans="1:4" ht="31.5" x14ac:dyDescent="0.25">
      <c r="A1205" s="82">
        <v>999009</v>
      </c>
      <c r="B1205" s="83" t="s">
        <v>1134</v>
      </c>
      <c r="C1205" s="46"/>
      <c r="D1205" s="46"/>
    </row>
    <row r="1206" spans="1:4" ht="21" x14ac:dyDescent="0.25">
      <c r="A1206" s="82">
        <v>999010</v>
      </c>
      <c r="B1206" s="83" t="s">
        <v>1135</v>
      </c>
      <c r="C1206" s="46"/>
      <c r="D1206" s="46"/>
    </row>
    <row r="1207" spans="1:4" ht="21" x14ac:dyDescent="0.25">
      <c r="A1207" s="82">
        <v>999011</v>
      </c>
      <c r="B1207" s="83" t="s">
        <v>1136</v>
      </c>
      <c r="C1207" s="46"/>
      <c r="D1207" s="46"/>
    </row>
    <row r="1208" spans="1:4" ht="21" x14ac:dyDescent="0.25">
      <c r="A1208" s="82">
        <v>999012</v>
      </c>
      <c r="B1208" s="83" t="s">
        <v>1137</v>
      </c>
      <c r="C1208" s="46"/>
      <c r="D1208" s="46"/>
    </row>
    <row r="1209" spans="1:4" ht="21" x14ac:dyDescent="0.25">
      <c r="A1209" s="82">
        <v>999013</v>
      </c>
      <c r="B1209" s="83" t="s">
        <v>1138</v>
      </c>
      <c r="C1209" s="46"/>
      <c r="D1209" s="46"/>
    </row>
    <row r="1210" spans="1:4" ht="21" x14ac:dyDescent="0.25">
      <c r="A1210" s="49">
        <v>999014</v>
      </c>
      <c r="B1210" s="50" t="s">
        <v>615</v>
      </c>
      <c r="C1210" s="46"/>
      <c r="D1210" s="46"/>
    </row>
    <row r="1211" spans="1:4" ht="21" x14ac:dyDescent="0.25">
      <c r="A1211" s="82">
        <v>999201</v>
      </c>
      <c r="B1211" s="83" t="s">
        <v>1139</v>
      </c>
      <c r="C1211" s="46"/>
      <c r="D1211" s="46"/>
    </row>
    <row r="1212" spans="1:4" ht="21" x14ac:dyDescent="0.25">
      <c r="A1212" s="82">
        <v>999202</v>
      </c>
      <c r="B1212" s="83" t="s">
        <v>1140</v>
      </c>
      <c r="C1212" s="46"/>
      <c r="D1212" s="46"/>
    </row>
    <row r="1213" spans="1:4" ht="21" x14ac:dyDescent="0.25">
      <c r="A1213" s="82">
        <v>999204</v>
      </c>
      <c r="B1213" s="83" t="s">
        <v>1141</v>
      </c>
      <c r="C1213" s="46"/>
      <c r="D1213" s="46"/>
    </row>
    <row r="1214" spans="1:4" ht="42" x14ac:dyDescent="0.25">
      <c r="A1214" s="49">
        <v>999205</v>
      </c>
      <c r="B1214" s="50" t="s">
        <v>616</v>
      </c>
      <c r="C1214" s="46"/>
      <c r="D1214" s="46"/>
    </row>
    <row r="1215" spans="1:4" ht="21" x14ac:dyDescent="0.25">
      <c r="A1215" s="82">
        <v>999207</v>
      </c>
      <c r="B1215" s="83" t="s">
        <v>1142</v>
      </c>
      <c r="C1215" s="46"/>
      <c r="D1215" s="46"/>
    </row>
    <row r="1216" spans="1:4" ht="21" x14ac:dyDescent="0.25">
      <c r="A1216" s="49">
        <v>999209</v>
      </c>
      <c r="B1216" s="50" t="s">
        <v>617</v>
      </c>
      <c r="C1216" s="46"/>
      <c r="D1216" s="46"/>
    </row>
    <row r="1217" spans="1:4" ht="21" x14ac:dyDescent="0.25">
      <c r="A1217" s="82">
        <v>999211</v>
      </c>
      <c r="B1217" s="83" t="s">
        <v>1143</v>
      </c>
      <c r="C1217" s="46"/>
      <c r="D1217" s="46"/>
    </row>
    <row r="1218" spans="1:4" ht="21" x14ac:dyDescent="0.25">
      <c r="A1218" s="82">
        <v>999212</v>
      </c>
      <c r="B1218" s="83" t="s">
        <v>1144</v>
      </c>
      <c r="C1218" s="46"/>
      <c r="D1218" s="46"/>
    </row>
    <row r="1219" spans="1:4" x14ac:dyDescent="0.25">
      <c r="A1219" s="49">
        <v>999500</v>
      </c>
      <c r="B1219" s="50" t="s">
        <v>67</v>
      </c>
      <c r="C1219" s="46"/>
      <c r="D1219" s="46"/>
    </row>
    <row r="1220" spans="1:4" ht="42" x14ac:dyDescent="0.25">
      <c r="A1220" s="84">
        <v>832002</v>
      </c>
      <c r="B1220" s="85" t="s">
        <v>1148</v>
      </c>
    </row>
    <row r="1221" spans="1:4" x14ac:dyDescent="0.25">
      <c r="A1221" s="84">
        <v>0</v>
      </c>
      <c r="B1221" s="85" t="s">
        <v>1173</v>
      </c>
    </row>
  </sheetData>
  <sheetProtection autoFilter="0"/>
  <autoFilter ref="A1:D122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A2" sqref="A2:J2"/>
    </sheetView>
  </sheetViews>
  <sheetFormatPr defaultRowHeight="15" x14ac:dyDescent="0.25"/>
  <cols>
    <col min="1" max="1" width="12.7109375" style="54" customWidth="1"/>
    <col min="2" max="2" width="2.7109375" style="54" customWidth="1"/>
    <col min="3" max="5" width="9.140625" style="54"/>
    <col min="6" max="6" width="12.140625" style="54" customWidth="1"/>
    <col min="7" max="7" width="11.42578125" style="54" customWidth="1"/>
    <col min="8" max="8" width="12" style="54" customWidth="1"/>
    <col min="9" max="9" width="9.140625" style="54"/>
    <col min="10" max="10" width="9.85546875" style="54" customWidth="1"/>
    <col min="11" max="16384" width="9.140625" style="54"/>
  </cols>
  <sheetData>
    <row r="1" spans="1:10" x14ac:dyDescent="0.25">
      <c r="A1" s="140" t="s">
        <v>1258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3.25" x14ac:dyDescent="0.35">
      <c r="A2" s="141" t="s">
        <v>618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3.25" x14ac:dyDescent="0.35">
      <c r="A3" s="141" t="s">
        <v>619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3.25" x14ac:dyDescent="0.35">
      <c r="A4" s="141" t="s">
        <v>620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5">
        <v>932</v>
      </c>
      <c r="B6" s="1"/>
      <c r="C6" s="142" t="str">
        <f>VLOOKUP($A$6,Kod!$C$2:$D$37,2,0)</f>
        <v>Управление образования администрации муниципального образования г. Бердска</v>
      </c>
      <c r="D6" s="142"/>
      <c r="E6" s="142"/>
      <c r="F6" s="142"/>
      <c r="G6" s="142"/>
      <c r="H6" s="142"/>
      <c r="I6" s="142"/>
      <c r="J6" s="142"/>
    </row>
    <row r="7" spans="1:10" x14ac:dyDescent="0.25">
      <c r="A7" s="2" t="s">
        <v>621</v>
      </c>
      <c r="B7" s="1"/>
      <c r="C7" s="143" t="s">
        <v>622</v>
      </c>
      <c r="D7" s="143"/>
      <c r="E7" s="143"/>
      <c r="F7" s="143"/>
      <c r="G7" s="143"/>
      <c r="H7" s="143"/>
      <c r="I7" s="143"/>
      <c r="J7" s="143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customHeight="1" thickBot="1" x14ac:dyDescent="0.3">
      <c r="A9" s="127" t="s">
        <v>623</v>
      </c>
      <c r="B9" s="130" t="s">
        <v>624</v>
      </c>
      <c r="C9" s="133" t="s">
        <v>1162</v>
      </c>
      <c r="D9" s="134"/>
      <c r="E9" s="134"/>
      <c r="F9" s="134"/>
      <c r="G9" s="134"/>
      <c r="H9" s="134"/>
      <c r="I9" s="78">
        <f>COUNTA(Stat!B10:B210)</f>
        <v>17</v>
      </c>
      <c r="J9" s="1"/>
    </row>
    <row r="10" spans="1:10" ht="15" customHeight="1" thickBot="1" x14ac:dyDescent="0.3">
      <c r="A10" s="128"/>
      <c r="B10" s="131"/>
      <c r="C10" s="133" t="s">
        <v>1163</v>
      </c>
      <c r="D10" s="134"/>
      <c r="E10" s="134"/>
      <c r="F10" s="134"/>
      <c r="G10" s="134"/>
      <c r="H10" s="134"/>
      <c r="I10" s="96">
        <v>17</v>
      </c>
      <c r="J10" s="5"/>
    </row>
    <row r="11" spans="1:10" ht="15.75" thickBot="1" x14ac:dyDescent="0.3">
      <c r="A11" s="128"/>
      <c r="B11" s="131"/>
      <c r="C11" s="133" t="s">
        <v>1349</v>
      </c>
      <c r="D11" s="134"/>
      <c r="E11" s="134"/>
      <c r="F11" s="134"/>
      <c r="G11" s="134"/>
      <c r="H11" s="134"/>
      <c r="I11" s="4">
        <f>Stat!AA7</f>
        <v>7871</v>
      </c>
      <c r="J11" s="5"/>
    </row>
    <row r="12" spans="1:10" ht="15" customHeight="1" thickBot="1" x14ac:dyDescent="0.3">
      <c r="A12" s="128"/>
      <c r="B12" s="131"/>
      <c r="C12" s="136" t="s">
        <v>625</v>
      </c>
      <c r="D12" s="135" t="s">
        <v>1341</v>
      </c>
      <c r="E12" s="135"/>
      <c r="F12" s="135"/>
      <c r="G12" s="135"/>
      <c r="H12" s="135"/>
      <c r="I12" s="7">
        <f>Stat!X7</f>
        <v>3534</v>
      </c>
      <c r="J12" s="5"/>
    </row>
    <row r="13" spans="1:10" ht="15.75" thickBot="1" x14ac:dyDescent="0.3">
      <c r="A13" s="128"/>
      <c r="B13" s="131"/>
      <c r="C13" s="136"/>
      <c r="D13" s="135" t="s">
        <v>626</v>
      </c>
      <c r="E13" s="135"/>
      <c r="F13" s="135"/>
      <c r="G13" s="135"/>
      <c r="H13" s="135"/>
      <c r="I13" s="7">
        <f>Stat!Y7</f>
        <v>2293</v>
      </c>
      <c r="J13" s="5"/>
    </row>
    <row r="14" spans="1:10" ht="15.75" thickBot="1" x14ac:dyDescent="0.3">
      <c r="A14" s="128"/>
      <c r="B14" s="131"/>
      <c r="C14" s="136"/>
      <c r="D14" s="135" t="s">
        <v>627</v>
      </c>
      <c r="E14" s="135"/>
      <c r="F14" s="135"/>
      <c r="G14" s="135"/>
      <c r="H14" s="135"/>
      <c r="I14" s="7">
        <f>Stat!Z7</f>
        <v>2044</v>
      </c>
      <c r="J14" s="5"/>
    </row>
    <row r="15" spans="1:10" ht="15.75" thickBot="1" x14ac:dyDescent="0.3">
      <c r="A15" s="128"/>
      <c r="B15" s="131"/>
      <c r="C15" s="144" t="s">
        <v>1350</v>
      </c>
      <c r="D15" s="144"/>
      <c r="E15" s="144"/>
      <c r="F15" s="144"/>
      <c r="G15" s="144"/>
      <c r="H15" s="145"/>
      <c r="I15" s="4">
        <f>Stat!W7</f>
        <v>358</v>
      </c>
      <c r="J15" s="5"/>
    </row>
    <row r="16" spans="1:10" ht="15.75" thickBot="1" x14ac:dyDescent="0.3">
      <c r="A16" s="128"/>
      <c r="B16" s="131"/>
      <c r="C16" s="146" t="s">
        <v>625</v>
      </c>
      <c r="D16" s="135" t="s">
        <v>1341</v>
      </c>
      <c r="E16" s="135"/>
      <c r="F16" s="135"/>
      <c r="G16" s="135"/>
      <c r="H16" s="135"/>
      <c r="I16" s="7">
        <f>Stat!T7</f>
        <v>0</v>
      </c>
      <c r="J16" s="5"/>
    </row>
    <row r="17" spans="1:10" ht="15.75" thickBot="1" x14ac:dyDescent="0.3">
      <c r="A17" s="128"/>
      <c r="B17" s="131"/>
      <c r="C17" s="147"/>
      <c r="D17" s="135" t="s">
        <v>626</v>
      </c>
      <c r="E17" s="135"/>
      <c r="F17" s="135"/>
      <c r="G17" s="135"/>
      <c r="H17" s="135"/>
      <c r="I17" s="7">
        <f>Stat!U7</f>
        <v>143</v>
      </c>
      <c r="J17" s="5"/>
    </row>
    <row r="18" spans="1:10" ht="15.75" thickBot="1" x14ac:dyDescent="0.3">
      <c r="A18" s="128"/>
      <c r="B18" s="131"/>
      <c r="C18" s="148"/>
      <c r="D18" s="135" t="s">
        <v>627</v>
      </c>
      <c r="E18" s="135"/>
      <c r="F18" s="135"/>
      <c r="G18" s="135"/>
      <c r="H18" s="135"/>
      <c r="I18" s="7">
        <f>Stat!V7</f>
        <v>215</v>
      </c>
      <c r="J18" s="5"/>
    </row>
    <row r="19" spans="1:10" ht="15.75" thickBot="1" x14ac:dyDescent="0.3">
      <c r="A19" s="128"/>
      <c r="B19" s="131"/>
      <c r="C19" s="133" t="s">
        <v>1351</v>
      </c>
      <c r="D19" s="134"/>
      <c r="E19" s="134"/>
      <c r="F19" s="134"/>
      <c r="G19" s="134"/>
      <c r="H19" s="134"/>
      <c r="I19" s="4">
        <f>SUM(I20:I22)</f>
        <v>11795</v>
      </c>
      <c r="J19" s="5"/>
    </row>
    <row r="20" spans="1:10" ht="15" customHeight="1" thickBot="1" x14ac:dyDescent="0.3">
      <c r="A20" s="128"/>
      <c r="B20" s="131"/>
      <c r="C20" s="136" t="s">
        <v>625</v>
      </c>
      <c r="D20" s="135" t="s">
        <v>1341</v>
      </c>
      <c r="E20" s="135"/>
      <c r="F20" s="135"/>
      <c r="G20" s="135"/>
      <c r="H20" s="135"/>
      <c r="I20" s="7">
        <f>SUM('I stypen'!C34,'I stypen'!M34,'I stypen'!H34)</f>
        <v>3352</v>
      </c>
      <c r="J20" s="5"/>
    </row>
    <row r="21" spans="1:10" ht="15.75" thickBot="1" x14ac:dyDescent="0.3">
      <c r="A21" s="128"/>
      <c r="B21" s="131"/>
      <c r="C21" s="136"/>
      <c r="D21" s="135" t="s">
        <v>626</v>
      </c>
      <c r="E21" s="135"/>
      <c r="F21" s="135"/>
      <c r="G21" s="135"/>
      <c r="H21" s="135"/>
      <c r="I21" s="7">
        <f>SUM('II stypen'!C34,'II stypen'!H34)</f>
        <v>4633</v>
      </c>
      <c r="J21" s="5"/>
    </row>
    <row r="22" spans="1:10" ht="15.75" thickBot="1" x14ac:dyDescent="0.3">
      <c r="A22" s="128"/>
      <c r="B22" s="131"/>
      <c r="C22" s="136"/>
      <c r="D22" s="135" t="s">
        <v>627</v>
      </c>
      <c r="E22" s="135"/>
      <c r="F22" s="135"/>
      <c r="G22" s="135"/>
      <c r="H22" s="135"/>
      <c r="I22" s="7">
        <f>SUM('III stypen'!C34,'III stypen'!H34,'III stypen'!M34)</f>
        <v>3810</v>
      </c>
      <c r="J22" s="5"/>
    </row>
    <row r="23" spans="1:10" ht="15.75" thickBot="1" x14ac:dyDescent="0.3">
      <c r="A23" s="128"/>
      <c r="B23" s="131"/>
      <c r="C23" s="133" t="s">
        <v>1352</v>
      </c>
      <c r="D23" s="134"/>
      <c r="E23" s="134"/>
      <c r="F23" s="134"/>
      <c r="G23" s="134"/>
      <c r="H23" s="134"/>
      <c r="I23" s="4">
        <f>SUM(I24:I26)</f>
        <v>25</v>
      </c>
      <c r="J23" s="5"/>
    </row>
    <row r="24" spans="1:10" ht="15.75" customHeight="1" thickBot="1" x14ac:dyDescent="0.3">
      <c r="A24" s="128"/>
      <c r="B24" s="131"/>
      <c r="C24" s="136" t="s">
        <v>625</v>
      </c>
      <c r="D24" s="135" t="s">
        <v>1341</v>
      </c>
      <c r="E24" s="135"/>
      <c r="F24" s="135"/>
      <c r="G24" s="135"/>
      <c r="H24" s="135"/>
      <c r="I24" s="7">
        <f>SUM('I stypen'!D34,'I stypen'!I34,'I stypen'!N34)</f>
        <v>24</v>
      </c>
      <c r="J24" s="5"/>
    </row>
    <row r="25" spans="1:10" ht="15.75" thickBot="1" x14ac:dyDescent="0.3">
      <c r="A25" s="128"/>
      <c r="B25" s="131"/>
      <c r="C25" s="136"/>
      <c r="D25" s="135" t="s">
        <v>626</v>
      </c>
      <c r="E25" s="135"/>
      <c r="F25" s="135"/>
      <c r="G25" s="135"/>
      <c r="H25" s="135"/>
      <c r="I25" s="7">
        <f>SUM('II stypen'!D34,'II stypen'!I34)</f>
        <v>1</v>
      </c>
      <c r="J25" s="5"/>
    </row>
    <row r="26" spans="1:10" ht="15.75" thickBot="1" x14ac:dyDescent="0.3">
      <c r="A26" s="128"/>
      <c r="B26" s="131"/>
      <c r="C26" s="136"/>
      <c r="D26" s="135" t="s">
        <v>627</v>
      </c>
      <c r="E26" s="135"/>
      <c r="F26" s="135"/>
      <c r="G26" s="135"/>
      <c r="H26" s="135"/>
      <c r="I26" s="7">
        <f>SUM('III stypen'!D34,'III stypen'!I34,'III stypen'!N34)</f>
        <v>0</v>
      </c>
      <c r="J26" s="5"/>
    </row>
    <row r="27" spans="1:10" ht="15.75" thickBot="1" x14ac:dyDescent="0.3">
      <c r="A27" s="128"/>
      <c r="B27" s="131"/>
      <c r="C27" s="133" t="s">
        <v>1353</v>
      </c>
      <c r="D27" s="134"/>
      <c r="E27" s="134"/>
      <c r="F27" s="134"/>
      <c r="G27" s="134"/>
      <c r="H27" s="134"/>
      <c r="I27" s="4">
        <f>SUM(I28:I30)</f>
        <v>185</v>
      </c>
      <c r="J27" s="5"/>
    </row>
    <row r="28" spans="1:10" ht="15" customHeight="1" thickBot="1" x14ac:dyDescent="0.3">
      <c r="A28" s="128"/>
      <c r="B28" s="131"/>
      <c r="C28" s="136" t="s">
        <v>625</v>
      </c>
      <c r="D28" s="135" t="s">
        <v>1341</v>
      </c>
      <c r="E28" s="135"/>
      <c r="F28" s="135"/>
      <c r="G28" s="135"/>
      <c r="H28" s="135"/>
      <c r="I28" s="7">
        <f>SUM('I stypen'!F34,'I stypen'!K34,'I stypen'!P34)</f>
        <v>49</v>
      </c>
      <c r="J28" s="5"/>
    </row>
    <row r="29" spans="1:10" ht="15.75" thickBot="1" x14ac:dyDescent="0.3">
      <c r="A29" s="128"/>
      <c r="B29" s="131"/>
      <c r="C29" s="136"/>
      <c r="D29" s="135" t="s">
        <v>626</v>
      </c>
      <c r="E29" s="135"/>
      <c r="F29" s="135"/>
      <c r="G29" s="135"/>
      <c r="H29" s="135"/>
      <c r="I29" s="7">
        <f>SUM('II stypen'!F34,'II stypen'!K34)</f>
        <v>61</v>
      </c>
      <c r="J29" s="5"/>
    </row>
    <row r="30" spans="1:10" ht="15.75" thickBot="1" x14ac:dyDescent="0.3">
      <c r="A30" s="128"/>
      <c r="B30" s="131"/>
      <c r="C30" s="136"/>
      <c r="D30" s="135" t="s">
        <v>627</v>
      </c>
      <c r="E30" s="135"/>
      <c r="F30" s="135"/>
      <c r="G30" s="135"/>
      <c r="H30" s="135"/>
      <c r="I30" s="7">
        <f>SUM('III stypen'!F34,'III stypen'!K34,'III stypen'!P34)</f>
        <v>75</v>
      </c>
      <c r="J30" s="5"/>
    </row>
    <row r="31" spans="1:10" ht="15.75" thickBot="1" x14ac:dyDescent="0.3">
      <c r="A31" s="128"/>
      <c r="B31" s="131"/>
      <c r="C31" s="133" t="s">
        <v>1354</v>
      </c>
      <c r="D31" s="134"/>
      <c r="E31" s="134"/>
      <c r="F31" s="134"/>
      <c r="G31" s="134"/>
      <c r="H31" s="134"/>
      <c r="I31" s="4">
        <f>SUM(I32:I34)</f>
        <v>44</v>
      </c>
      <c r="J31" s="5"/>
    </row>
    <row r="32" spans="1:10" ht="15.75" customHeight="1" thickBot="1" x14ac:dyDescent="0.3">
      <c r="A32" s="128"/>
      <c r="B32" s="131"/>
      <c r="C32" s="136" t="s">
        <v>625</v>
      </c>
      <c r="D32" s="135" t="s">
        <v>1341</v>
      </c>
      <c r="E32" s="135"/>
      <c r="F32" s="135"/>
      <c r="G32" s="135"/>
      <c r="H32" s="135"/>
      <c r="I32" s="7">
        <f>SUM('I stypen'!G34,'I stypen'!L34,'I stypen'!Q34)</f>
        <v>12</v>
      </c>
      <c r="J32" s="5"/>
    </row>
    <row r="33" spans="1:10" ht="15.75" thickBot="1" x14ac:dyDescent="0.3">
      <c r="A33" s="128"/>
      <c r="B33" s="131"/>
      <c r="C33" s="136"/>
      <c r="D33" s="135" t="s">
        <v>626</v>
      </c>
      <c r="E33" s="135"/>
      <c r="F33" s="135"/>
      <c r="G33" s="135"/>
      <c r="H33" s="135"/>
      <c r="I33" s="7">
        <f>SUM('II stypen'!G34,'II stypen'!L34)</f>
        <v>8</v>
      </c>
      <c r="J33" s="5"/>
    </row>
    <row r="34" spans="1:10" ht="15.75" thickBot="1" x14ac:dyDescent="0.3">
      <c r="A34" s="128"/>
      <c r="B34" s="131"/>
      <c r="C34" s="136"/>
      <c r="D34" s="135" t="s">
        <v>627</v>
      </c>
      <c r="E34" s="135"/>
      <c r="F34" s="135"/>
      <c r="G34" s="135"/>
      <c r="H34" s="135"/>
      <c r="I34" s="7">
        <f>SUM('III stypen'!G34,'III stypen'!L34,'III stypen'!Q34)</f>
        <v>24</v>
      </c>
      <c r="J34" s="5"/>
    </row>
    <row r="35" spans="1:10" ht="15.75" thickBot="1" x14ac:dyDescent="0.3">
      <c r="A35" s="128"/>
      <c r="B35" s="131"/>
      <c r="C35" s="133" t="s">
        <v>1355</v>
      </c>
      <c r="D35" s="134"/>
      <c r="E35" s="134"/>
      <c r="F35" s="134"/>
      <c r="G35" s="134"/>
      <c r="H35" s="134"/>
      <c r="I35" s="4">
        <f>SUM(I36:I38)</f>
        <v>2719</v>
      </c>
      <c r="J35" s="5"/>
    </row>
    <row r="36" spans="1:10" ht="15" customHeight="1" thickBot="1" x14ac:dyDescent="0.3">
      <c r="A36" s="128"/>
      <c r="B36" s="131"/>
      <c r="C36" s="136" t="s">
        <v>625</v>
      </c>
      <c r="D36" s="135" t="s">
        <v>1341</v>
      </c>
      <c r="E36" s="135"/>
      <c r="F36" s="135"/>
      <c r="G36" s="135"/>
      <c r="H36" s="135"/>
      <c r="I36" s="7">
        <f>SUM('I stypen'!E34,'I stypen'!J34,'I stypen'!O34)</f>
        <v>791</v>
      </c>
      <c r="J36" s="5"/>
    </row>
    <row r="37" spans="1:10" ht="15.75" thickBot="1" x14ac:dyDescent="0.3">
      <c r="A37" s="128"/>
      <c r="B37" s="131"/>
      <c r="C37" s="136"/>
      <c r="D37" s="135" t="s">
        <v>626</v>
      </c>
      <c r="E37" s="135"/>
      <c r="F37" s="135"/>
      <c r="G37" s="135"/>
      <c r="H37" s="135"/>
      <c r="I37" s="7">
        <f>SUM('II stypen'!E34,'II stypen'!J34)</f>
        <v>1017</v>
      </c>
      <c r="J37" s="5"/>
    </row>
    <row r="38" spans="1:10" ht="15.75" thickBot="1" x14ac:dyDescent="0.3">
      <c r="A38" s="129"/>
      <c r="B38" s="132"/>
      <c r="C38" s="136"/>
      <c r="D38" s="135" t="s">
        <v>627</v>
      </c>
      <c r="E38" s="135"/>
      <c r="F38" s="135"/>
      <c r="G38" s="135"/>
      <c r="H38" s="135"/>
      <c r="I38" s="7">
        <f>SUM('III stypen'!E34,'III stypen'!J34,'III stypen'!O34)</f>
        <v>911</v>
      </c>
      <c r="J38" s="5"/>
    </row>
    <row r="39" spans="1:10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customHeight="1" x14ac:dyDescent="0.25">
      <c r="A40" s="137" t="s">
        <v>628</v>
      </c>
      <c r="B40" s="138" t="s">
        <v>629</v>
      </c>
      <c r="C40" s="134" t="s">
        <v>1356</v>
      </c>
      <c r="D40" s="134"/>
      <c r="E40" s="134"/>
      <c r="F40" s="134"/>
      <c r="G40" s="134"/>
      <c r="H40" s="134"/>
      <c r="I40" s="8">
        <f>I19/I11</f>
        <v>1.4985389404141787</v>
      </c>
      <c r="J40" s="1"/>
    </row>
    <row r="41" spans="1:10" ht="14.85" customHeight="1" x14ac:dyDescent="0.25">
      <c r="A41" s="137"/>
      <c r="B41" s="138"/>
      <c r="C41" s="139" t="s">
        <v>625</v>
      </c>
      <c r="D41" s="135" t="s">
        <v>1341</v>
      </c>
      <c r="E41" s="135"/>
      <c r="F41" s="135"/>
      <c r="G41" s="135"/>
      <c r="H41" s="135"/>
      <c r="I41" s="9">
        <f>I20/I12</f>
        <v>0.94850028296547817</v>
      </c>
      <c r="J41" s="1"/>
    </row>
    <row r="42" spans="1:10" x14ac:dyDescent="0.25">
      <c r="A42" s="137"/>
      <c r="B42" s="138"/>
      <c r="C42" s="139"/>
      <c r="D42" s="135" t="s">
        <v>626</v>
      </c>
      <c r="E42" s="135"/>
      <c r="F42" s="135"/>
      <c r="G42" s="135"/>
      <c r="H42" s="135"/>
      <c r="I42" s="9">
        <f>I21/I13</f>
        <v>2.020497165285652</v>
      </c>
      <c r="J42" s="1"/>
    </row>
    <row r="43" spans="1:10" x14ac:dyDescent="0.25">
      <c r="A43" s="137"/>
      <c r="B43" s="138"/>
      <c r="C43" s="139"/>
      <c r="D43" s="135" t="s">
        <v>627</v>
      </c>
      <c r="E43" s="135"/>
      <c r="F43" s="135"/>
      <c r="G43" s="135"/>
      <c r="H43" s="135"/>
      <c r="I43" s="9">
        <f>I22/I14</f>
        <v>1.8639921722113504</v>
      </c>
      <c r="J43" s="1"/>
    </row>
    <row r="44" spans="1:10" x14ac:dyDescent="0.25">
      <c r="A44" s="137"/>
      <c r="B44" s="138"/>
      <c r="C44" s="134" t="s">
        <v>1357</v>
      </c>
      <c r="D44" s="134"/>
      <c r="E44" s="134"/>
      <c r="F44" s="134"/>
      <c r="G44" s="134"/>
      <c r="H44" s="134"/>
      <c r="I44" s="8">
        <f>SUM(I35,I27)/I19</f>
        <v>0.24620601949978804</v>
      </c>
      <c r="J44" s="1"/>
    </row>
    <row r="45" spans="1:10" ht="14.85" customHeight="1" x14ac:dyDescent="0.25">
      <c r="A45" s="137"/>
      <c r="B45" s="138"/>
      <c r="C45" s="139" t="s">
        <v>625</v>
      </c>
      <c r="D45" s="135" t="s">
        <v>1341</v>
      </c>
      <c r="E45" s="135"/>
      <c r="F45" s="135"/>
      <c r="G45" s="135"/>
      <c r="H45" s="135"/>
      <c r="I45" s="9">
        <f>SUM(I36,I28)/I20</f>
        <v>0.25059665871121717</v>
      </c>
      <c r="J45" s="1"/>
    </row>
    <row r="46" spans="1:10" x14ac:dyDescent="0.25">
      <c r="A46" s="137"/>
      <c r="B46" s="138"/>
      <c r="C46" s="139"/>
      <c r="D46" s="135" t="s">
        <v>626</v>
      </c>
      <c r="E46" s="135"/>
      <c r="F46" s="135"/>
      <c r="G46" s="135"/>
      <c r="H46" s="135"/>
      <c r="I46" s="9">
        <f>SUM(I37,I29)/I21</f>
        <v>0.23267860997194043</v>
      </c>
      <c r="J46" s="1"/>
    </row>
    <row r="47" spans="1:10" x14ac:dyDescent="0.25">
      <c r="A47" s="137"/>
      <c r="B47" s="138"/>
      <c r="C47" s="139"/>
      <c r="D47" s="135" t="s">
        <v>627</v>
      </c>
      <c r="E47" s="135"/>
      <c r="F47" s="135"/>
      <c r="G47" s="135"/>
      <c r="H47" s="135"/>
      <c r="I47" s="9">
        <f>SUM(I38,I30)/I22</f>
        <v>0.25879265091863518</v>
      </c>
      <c r="J47" s="1"/>
    </row>
    <row r="48" spans="1:10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x14ac:dyDescent="0.25">
      <c r="A49" s="68"/>
      <c r="B49" s="69"/>
      <c r="C49" s="69"/>
      <c r="D49" s="46"/>
      <c r="E49" s="46"/>
      <c r="F49" s="46"/>
      <c r="G49" s="46"/>
      <c r="H49" s="46"/>
      <c r="I49" s="123">
        <f ca="1">TODAY()</f>
        <v>42675</v>
      </c>
      <c r="J49" s="124"/>
    </row>
    <row r="50" spans="1:10" ht="9.75" customHeight="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8" customHeight="1" x14ac:dyDescent="0.25">
      <c r="A51" s="125" t="s">
        <v>1367</v>
      </c>
      <c r="B51" s="125"/>
      <c r="C51" s="125"/>
      <c r="D51" s="125"/>
      <c r="E51" s="125"/>
      <c r="F51" s="125"/>
      <c r="G51" s="125"/>
      <c r="H51" s="125"/>
      <c r="I51" s="125"/>
      <c r="J51" s="93"/>
    </row>
    <row r="52" spans="1:10" ht="12" customHeight="1" x14ac:dyDescent="0.25">
      <c r="A52" s="121" t="s">
        <v>1158</v>
      </c>
      <c r="B52" s="121"/>
      <c r="C52" s="121"/>
      <c r="D52" s="121"/>
      <c r="E52" s="121"/>
      <c r="F52" s="121"/>
      <c r="G52" s="121"/>
      <c r="H52" s="121"/>
      <c r="I52" s="121"/>
      <c r="J52" s="94"/>
    </row>
    <row r="53" spans="1:10" ht="18" customHeight="1" x14ac:dyDescent="0.25">
      <c r="A53" s="126" t="s">
        <v>1368</v>
      </c>
      <c r="B53" s="126"/>
      <c r="C53" s="126"/>
      <c r="D53" s="126"/>
      <c r="E53" s="126"/>
      <c r="F53" s="126"/>
      <c r="G53" s="126"/>
      <c r="H53" s="126"/>
      <c r="I53" s="126"/>
      <c r="J53" s="93"/>
    </row>
    <row r="54" spans="1:10" ht="12" customHeight="1" x14ac:dyDescent="0.25">
      <c r="A54" s="121" t="s">
        <v>1157</v>
      </c>
      <c r="B54" s="121"/>
      <c r="C54" s="121"/>
      <c r="D54" s="121"/>
      <c r="E54" s="121"/>
      <c r="F54" s="121"/>
      <c r="G54" s="121"/>
      <c r="H54" s="121"/>
      <c r="I54" s="121"/>
      <c r="J54" s="93"/>
    </row>
    <row r="55" spans="1:10" x14ac:dyDescent="0.25">
      <c r="A55" s="46"/>
      <c r="B55" s="46"/>
      <c r="C55" s="46"/>
      <c r="D55" s="46"/>
      <c r="E55" s="46"/>
      <c r="F55" s="46"/>
      <c r="G55" s="95" t="s">
        <v>1159</v>
      </c>
      <c r="H55" s="122"/>
      <c r="I55" s="122"/>
      <c r="J55" s="46"/>
    </row>
    <row r="56" spans="1:10" x14ac:dyDescent="0.25">
      <c r="A56" s="46"/>
      <c r="B56" s="46"/>
      <c r="C56" s="46"/>
      <c r="D56" s="46"/>
      <c r="E56" s="46"/>
      <c r="F56" s="46"/>
      <c r="G56" s="46"/>
      <c r="H56" s="121" t="s">
        <v>1160</v>
      </c>
      <c r="I56" s="121"/>
      <c r="J56" s="46"/>
    </row>
    <row r="57" spans="1:10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 password="9456" sheet="1" objects="1" scenarios="1"/>
  <protectedRanges>
    <protectedRange password="E4D7" sqref="C6:J47" name="Диапазон1"/>
  </protectedRanges>
  <mergeCells count="64">
    <mergeCell ref="C31:H31"/>
    <mergeCell ref="C32:C34"/>
    <mergeCell ref="D32:H32"/>
    <mergeCell ref="D33:H33"/>
    <mergeCell ref="D34:H34"/>
    <mergeCell ref="D18:H18"/>
    <mergeCell ref="D21:H21"/>
    <mergeCell ref="C16:C18"/>
    <mergeCell ref="D22:H22"/>
    <mergeCell ref="C10:H10"/>
    <mergeCell ref="C11:H11"/>
    <mergeCell ref="D12:H12"/>
    <mergeCell ref="D13:H13"/>
    <mergeCell ref="C28:C30"/>
    <mergeCell ref="D30:H30"/>
    <mergeCell ref="D26:H26"/>
    <mergeCell ref="A1:J1"/>
    <mergeCell ref="A2:J2"/>
    <mergeCell ref="A3:J3"/>
    <mergeCell ref="A4:J4"/>
    <mergeCell ref="C6:J6"/>
    <mergeCell ref="C7:J7"/>
    <mergeCell ref="D14:H14"/>
    <mergeCell ref="C19:H19"/>
    <mergeCell ref="C20:C22"/>
    <mergeCell ref="C15:H15"/>
    <mergeCell ref="C12:C14"/>
    <mergeCell ref="D16:H16"/>
    <mergeCell ref="D17:H17"/>
    <mergeCell ref="A40:A47"/>
    <mergeCell ref="B40:B47"/>
    <mergeCell ref="C40:H40"/>
    <mergeCell ref="D47:H47"/>
    <mergeCell ref="D42:H42"/>
    <mergeCell ref="D43:H43"/>
    <mergeCell ref="C44:H44"/>
    <mergeCell ref="C45:C47"/>
    <mergeCell ref="D45:H45"/>
    <mergeCell ref="D46:H46"/>
    <mergeCell ref="C41:C43"/>
    <mergeCell ref="D41:H41"/>
    <mergeCell ref="A9:A38"/>
    <mergeCell ref="B9:B38"/>
    <mergeCell ref="C9:H9"/>
    <mergeCell ref="D20:H20"/>
    <mergeCell ref="C35:H35"/>
    <mergeCell ref="C36:C38"/>
    <mergeCell ref="D36:H36"/>
    <mergeCell ref="D37:H37"/>
    <mergeCell ref="D38:H38"/>
    <mergeCell ref="C23:H23"/>
    <mergeCell ref="C24:C26"/>
    <mergeCell ref="D24:H24"/>
    <mergeCell ref="D25:H25"/>
    <mergeCell ref="D28:H28"/>
    <mergeCell ref="D29:H29"/>
    <mergeCell ref="C27:H27"/>
    <mergeCell ref="A54:I54"/>
    <mergeCell ref="H55:I55"/>
    <mergeCell ref="H56:I56"/>
    <mergeCell ref="I49:J49"/>
    <mergeCell ref="A52:I52"/>
    <mergeCell ref="A51:I51"/>
    <mergeCell ref="A53:I53"/>
  </mergeCells>
  <conditionalFormatting sqref="I44:I47">
    <cfRule type="cellIs" dxfId="20" priority="1" stopIfTrue="1" operator="greaterThan">
      <formula>0.3</formula>
    </cfRule>
  </conditionalFormatting>
  <pageMargins left="0.23622047244094491" right="3.937007874015748E-2" top="0.15748031496062992" bottom="0.15748031496062992" header="0.31496062992125984" footer="0.31496062992125984"/>
  <pageSetup paperSize="9" scale="94" firstPageNumber="0" fitToWidth="0" orientation="portrait" horizontalDpi="300" verticalDpi="300" r:id="rId1"/>
  <headerFooter alignWithMargins="0"/>
  <ignoredErrors>
    <ignoredError sqref="I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S13" sqref="S13"/>
    </sheetView>
  </sheetViews>
  <sheetFormatPr defaultRowHeight="15" x14ac:dyDescent="0.25"/>
  <cols>
    <col min="1" max="1" width="6.7109375" style="54" customWidth="1"/>
    <col min="2" max="2" width="7.42578125" style="54" customWidth="1"/>
    <col min="3" max="3" width="32.5703125" style="65" customWidth="1"/>
    <col min="4" max="4" width="13.5703125" style="54" customWidth="1"/>
    <col min="5" max="7" width="14" style="54" customWidth="1"/>
    <col min="8" max="8" width="13.5703125" style="54" customWidth="1"/>
    <col min="9" max="9" width="13.42578125" style="54" customWidth="1"/>
    <col min="10" max="10" width="13.5703125" style="54" customWidth="1"/>
    <col min="11" max="11" width="14.28515625" style="54" customWidth="1"/>
    <col min="12" max="12" width="13.5703125" style="54" customWidth="1"/>
    <col min="13" max="13" width="13.140625" style="54" customWidth="1"/>
    <col min="14" max="14" width="13.5703125" style="54" customWidth="1"/>
    <col min="15" max="15" width="14.5703125" style="54" customWidth="1"/>
    <col min="16" max="16" width="13.5703125" style="54" customWidth="1"/>
    <col min="17" max="17" width="14.140625" style="54" customWidth="1"/>
    <col min="18" max="18" width="13.5703125" style="54" customWidth="1"/>
    <col min="19" max="19" width="14" style="54" customWidth="1"/>
    <col min="20" max="20" width="12.42578125" style="54" customWidth="1"/>
    <col min="21" max="23" width="11.140625" style="54" customWidth="1"/>
    <col min="24" max="25" width="9.140625" style="54"/>
    <col min="26" max="26" width="10.140625" style="54" customWidth="1"/>
    <col min="27" max="16384" width="9.140625" style="54"/>
  </cols>
  <sheetData>
    <row r="1" spans="1:27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91"/>
      <c r="P1" s="140" t="s">
        <v>1265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23.25" x14ac:dyDescent="0.35">
      <c r="A2" s="141" t="s">
        <v>630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23.25" x14ac:dyDescent="0.35">
      <c r="A3" s="141" t="s">
        <v>620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ht="24" thickBot="1" x14ac:dyDescent="0.4">
      <c r="A4" s="141" t="s">
        <v>631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thickBot="1" x14ac:dyDescent="0.3">
      <c r="A5" s="1"/>
      <c r="B5" s="1"/>
      <c r="C5" s="51"/>
      <c r="D5" s="152" t="s">
        <v>1344</v>
      </c>
      <c r="E5" s="153"/>
      <c r="F5" s="154" t="s">
        <v>642</v>
      </c>
      <c r="G5" s="153"/>
      <c r="H5" s="154" t="s">
        <v>643</v>
      </c>
      <c r="I5" s="153"/>
      <c r="J5" s="154" t="s">
        <v>667</v>
      </c>
      <c r="K5" s="153"/>
      <c r="L5" s="154" t="s">
        <v>668</v>
      </c>
      <c r="M5" s="153"/>
      <c r="N5" s="154" t="s">
        <v>676</v>
      </c>
      <c r="O5" s="153"/>
      <c r="P5" s="154" t="s">
        <v>677</v>
      </c>
      <c r="Q5" s="153"/>
      <c r="R5" s="154" t="s">
        <v>678</v>
      </c>
      <c r="S5" s="153"/>
      <c r="T5" s="149" t="s">
        <v>691</v>
      </c>
      <c r="U5" s="150"/>
      <c r="V5" s="150"/>
      <c r="W5" s="151"/>
      <c r="X5" s="149" t="s">
        <v>692</v>
      </c>
      <c r="Y5" s="150"/>
      <c r="Z5" s="150"/>
      <c r="AA5" s="151"/>
    </row>
    <row r="6" spans="1:27" ht="30.75" thickBot="1" x14ac:dyDescent="0.3">
      <c r="A6" s="155" t="s">
        <v>632</v>
      </c>
      <c r="B6" s="155" t="s">
        <v>1164</v>
      </c>
      <c r="C6" s="156" t="s">
        <v>1165</v>
      </c>
      <c r="D6" s="79" t="s">
        <v>1166</v>
      </c>
      <c r="E6" s="79" t="s">
        <v>1167</v>
      </c>
      <c r="F6" s="79" t="s">
        <v>1166</v>
      </c>
      <c r="G6" s="79" t="s">
        <v>1167</v>
      </c>
      <c r="H6" s="79" t="s">
        <v>1166</v>
      </c>
      <c r="I6" s="79" t="s">
        <v>1167</v>
      </c>
      <c r="J6" s="79" t="s">
        <v>1166</v>
      </c>
      <c r="K6" s="79" t="s">
        <v>1167</v>
      </c>
      <c r="L6" s="79" t="s">
        <v>1166</v>
      </c>
      <c r="M6" s="79" t="s">
        <v>1167</v>
      </c>
      <c r="N6" s="79" t="s">
        <v>1166</v>
      </c>
      <c r="O6" s="79" t="s">
        <v>1167</v>
      </c>
      <c r="P6" s="79" t="s">
        <v>1166</v>
      </c>
      <c r="Q6" s="79" t="s">
        <v>1167</v>
      </c>
      <c r="R6" s="79" t="s">
        <v>1166</v>
      </c>
      <c r="S6" s="79" t="s">
        <v>1167</v>
      </c>
      <c r="T6" s="89" t="s">
        <v>1342</v>
      </c>
      <c r="U6" s="89" t="s">
        <v>687</v>
      </c>
      <c r="V6" s="89" t="s">
        <v>689</v>
      </c>
      <c r="W6" s="89" t="s">
        <v>686</v>
      </c>
      <c r="X6" s="90" t="s">
        <v>1343</v>
      </c>
      <c r="Y6" s="90" t="s">
        <v>633</v>
      </c>
      <c r="Z6" s="90" t="s">
        <v>634</v>
      </c>
      <c r="AA6" s="90" t="s">
        <v>635</v>
      </c>
    </row>
    <row r="7" spans="1:27" ht="15.75" thickBot="1" x14ac:dyDescent="0.3">
      <c r="A7" s="155"/>
      <c r="B7" s="155"/>
      <c r="C7" s="157"/>
      <c r="D7" s="10">
        <f t="shared" ref="D7:AA7" si="0">SUM(D10:D210)</f>
        <v>1172</v>
      </c>
      <c r="E7" s="10">
        <f t="shared" si="0"/>
        <v>0</v>
      </c>
      <c r="F7" s="116">
        <f t="shared" si="0"/>
        <v>1166</v>
      </c>
      <c r="G7" s="116">
        <f t="shared" si="0"/>
        <v>0</v>
      </c>
      <c r="H7" s="10">
        <f t="shared" si="0"/>
        <v>1196</v>
      </c>
      <c r="I7" s="10">
        <f t="shared" si="0"/>
        <v>0</v>
      </c>
      <c r="J7" s="10">
        <f t="shared" si="0"/>
        <v>1192</v>
      </c>
      <c r="K7" s="10">
        <f>SUM(K10:K210)</f>
        <v>64</v>
      </c>
      <c r="L7" s="10">
        <f t="shared" si="0"/>
        <v>1101</v>
      </c>
      <c r="M7" s="10">
        <f t="shared" si="0"/>
        <v>79</v>
      </c>
      <c r="N7" s="10">
        <f t="shared" si="0"/>
        <v>1036</v>
      </c>
      <c r="O7" s="10">
        <f>SUM(O10:O210)</f>
        <v>98</v>
      </c>
      <c r="P7" s="10">
        <f t="shared" si="0"/>
        <v>522</v>
      </c>
      <c r="Q7" s="10">
        <f t="shared" si="0"/>
        <v>58</v>
      </c>
      <c r="R7" s="10">
        <f t="shared" si="0"/>
        <v>486</v>
      </c>
      <c r="S7" s="10">
        <f>SUM(S10:S210)</f>
        <v>59</v>
      </c>
      <c r="T7" s="10">
        <f>SUM(T10:T210)</f>
        <v>0</v>
      </c>
      <c r="U7" s="10">
        <f>SUM(U10:U210)</f>
        <v>143</v>
      </c>
      <c r="V7" s="10">
        <f>SUM(V10:V210)</f>
        <v>215</v>
      </c>
      <c r="W7" s="10">
        <f>SUM(W10:W210)</f>
        <v>358</v>
      </c>
      <c r="X7" s="10">
        <f t="shared" si="0"/>
        <v>3534</v>
      </c>
      <c r="Y7" s="10">
        <f t="shared" si="0"/>
        <v>2293</v>
      </c>
      <c r="Z7" s="10">
        <f t="shared" si="0"/>
        <v>2044</v>
      </c>
      <c r="AA7" s="10">
        <f t="shared" si="0"/>
        <v>7871</v>
      </c>
    </row>
    <row r="8" spans="1:27" ht="60.75" thickBot="1" x14ac:dyDescent="0.3">
      <c r="A8" s="155"/>
      <c r="B8" s="155"/>
      <c r="C8" s="158"/>
      <c r="D8" s="87" t="s">
        <v>1168</v>
      </c>
      <c r="E8" s="87" t="s">
        <v>1169</v>
      </c>
      <c r="F8" s="113" t="s">
        <v>1168</v>
      </c>
      <c r="G8" s="113" t="s">
        <v>1169</v>
      </c>
      <c r="H8" s="87" t="s">
        <v>1168</v>
      </c>
      <c r="I8" s="87" t="s">
        <v>1169</v>
      </c>
      <c r="J8" s="87" t="s">
        <v>1168</v>
      </c>
      <c r="K8" s="87" t="s">
        <v>1169</v>
      </c>
      <c r="L8" s="87" t="s">
        <v>1168</v>
      </c>
      <c r="M8" s="87" t="s">
        <v>1169</v>
      </c>
      <c r="N8" s="87" t="s">
        <v>1168</v>
      </c>
      <c r="O8" s="87" t="s">
        <v>1169</v>
      </c>
      <c r="P8" s="87" t="s">
        <v>1168</v>
      </c>
      <c r="Q8" s="87" t="s">
        <v>1169</v>
      </c>
      <c r="R8" s="87" t="s">
        <v>1168</v>
      </c>
      <c r="S8" s="87" t="s">
        <v>1169</v>
      </c>
      <c r="T8" s="89" t="s">
        <v>1345</v>
      </c>
      <c r="U8" s="89" t="s">
        <v>688</v>
      </c>
      <c r="V8" s="89" t="s">
        <v>690</v>
      </c>
      <c r="W8" s="89" t="s">
        <v>1346</v>
      </c>
      <c r="X8" s="89" t="s">
        <v>1347</v>
      </c>
      <c r="Y8" s="89" t="s">
        <v>636</v>
      </c>
      <c r="Z8" s="89" t="s">
        <v>637</v>
      </c>
      <c r="AA8" s="89" t="s">
        <v>1348</v>
      </c>
    </row>
    <row r="9" spans="1:27" ht="15.75" thickBot="1" x14ac:dyDescent="0.3">
      <c r="A9" s="40">
        <v>1</v>
      </c>
      <c r="B9" s="40">
        <v>2</v>
      </c>
      <c r="C9" s="52">
        <v>3</v>
      </c>
      <c r="D9" s="92">
        <v>4</v>
      </c>
      <c r="E9" s="92">
        <v>5</v>
      </c>
      <c r="F9" s="117">
        <v>6</v>
      </c>
      <c r="G9" s="117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  <c r="M9" s="92">
        <v>13</v>
      </c>
      <c r="N9" s="92">
        <v>14</v>
      </c>
      <c r="O9" s="92">
        <v>15</v>
      </c>
      <c r="P9" s="92">
        <v>16</v>
      </c>
      <c r="Q9" s="92">
        <v>17</v>
      </c>
      <c r="R9" s="92">
        <v>18</v>
      </c>
      <c r="S9" s="92">
        <v>19</v>
      </c>
      <c r="T9" s="92">
        <v>20</v>
      </c>
      <c r="U9" s="92">
        <v>21</v>
      </c>
      <c r="V9" s="92">
        <v>22</v>
      </c>
      <c r="W9" s="92">
        <v>23</v>
      </c>
      <c r="X9" s="92">
        <v>24</v>
      </c>
      <c r="Y9" s="92">
        <v>25</v>
      </c>
      <c r="Z9" s="92">
        <v>26</v>
      </c>
      <c r="AA9" s="92">
        <v>27</v>
      </c>
    </row>
    <row r="10" spans="1:27" ht="24" customHeight="1" thickBot="1" x14ac:dyDescent="0.3">
      <c r="A10" s="71">
        <v>1</v>
      </c>
      <c r="B10" s="72">
        <v>932001</v>
      </c>
      <c r="C10" s="77" t="str">
        <f>VLOOKUP($B10,Kod!$A$2:$B$1222,2,0)</f>
        <v>Муниципальное бюджетное общеобразовательное учреждение «Средняя общеобразовательная школа №1»</v>
      </c>
      <c r="D10" s="73">
        <v>102</v>
      </c>
      <c r="E10" s="73">
        <v>0</v>
      </c>
      <c r="F10" s="73">
        <v>109</v>
      </c>
      <c r="G10" s="73">
        <v>0</v>
      </c>
      <c r="H10" s="73">
        <v>97</v>
      </c>
      <c r="I10" s="73">
        <v>0</v>
      </c>
      <c r="J10" s="73">
        <v>98</v>
      </c>
      <c r="K10" s="73">
        <v>0</v>
      </c>
      <c r="L10" s="73">
        <v>109</v>
      </c>
      <c r="M10" s="73">
        <v>0</v>
      </c>
      <c r="N10" s="73">
        <v>113</v>
      </c>
      <c r="O10" s="73">
        <v>0</v>
      </c>
      <c r="P10" s="73">
        <v>49</v>
      </c>
      <c r="Q10" s="73">
        <v>0</v>
      </c>
      <c r="R10" s="73">
        <v>43</v>
      </c>
      <c r="S10" s="73">
        <v>0</v>
      </c>
      <c r="T10" s="74">
        <f>E10+G10+I10</f>
        <v>0</v>
      </c>
      <c r="U10" s="74">
        <f>K10+M10</f>
        <v>0</v>
      </c>
      <c r="V10" s="74">
        <f>O10+Q10+S10</f>
        <v>0</v>
      </c>
      <c r="W10" s="74">
        <f>SUM(T10:V10)</f>
        <v>0</v>
      </c>
      <c r="X10" s="74">
        <f>D10+F10+H10</f>
        <v>308</v>
      </c>
      <c r="Y10" s="74">
        <f>J10+L10</f>
        <v>207</v>
      </c>
      <c r="Z10" s="74">
        <f>N10+P10+R10</f>
        <v>205</v>
      </c>
      <c r="AA10" s="74">
        <f>SUM(X10:Z10)</f>
        <v>720</v>
      </c>
    </row>
    <row r="11" spans="1:27" ht="24" customHeight="1" thickBot="1" x14ac:dyDescent="0.3">
      <c r="A11" s="71">
        <v>2</v>
      </c>
      <c r="B11" s="72">
        <v>932002</v>
      </c>
      <c r="C11" s="77" t="str">
        <f>VLOOKUP($B11,Kod!$A$2:$B$1222,2,0)</f>
        <v>Муниципальное бюджетное общеобразовательное учреждение «Средняя общеобразовательная школа с углубленным изучением отдельных предметов №2 «Спектр»</v>
      </c>
      <c r="D11" s="73">
        <v>101</v>
      </c>
      <c r="E11" s="73">
        <v>0</v>
      </c>
      <c r="F11" s="73">
        <v>126</v>
      </c>
      <c r="G11" s="73">
        <v>0</v>
      </c>
      <c r="H11" s="73">
        <v>109</v>
      </c>
      <c r="I11" s="73">
        <v>0</v>
      </c>
      <c r="J11" s="73">
        <v>123</v>
      </c>
      <c r="K11" s="73">
        <v>0</v>
      </c>
      <c r="L11" s="73">
        <v>130</v>
      </c>
      <c r="M11" s="73">
        <v>0</v>
      </c>
      <c r="N11" s="73">
        <v>102</v>
      </c>
      <c r="O11" s="73">
        <v>0</v>
      </c>
      <c r="P11" s="73">
        <v>45</v>
      </c>
      <c r="Q11" s="73">
        <v>0</v>
      </c>
      <c r="R11" s="73">
        <v>55</v>
      </c>
      <c r="S11" s="73">
        <v>0</v>
      </c>
      <c r="T11" s="74">
        <f t="shared" ref="T11:T74" si="1">E11+G11+I11</f>
        <v>0</v>
      </c>
      <c r="U11" s="74">
        <f t="shared" ref="U11:U74" si="2">K11+M11</f>
        <v>0</v>
      </c>
      <c r="V11" s="74">
        <f t="shared" ref="V11:V74" si="3">O11+Q11+S11</f>
        <v>0</v>
      </c>
      <c r="W11" s="74">
        <f t="shared" ref="W11:W74" si="4">SUM(T11:V11)</f>
        <v>0</v>
      </c>
      <c r="X11" s="74">
        <f t="shared" ref="X11:X74" si="5">D11+F11+H11</f>
        <v>336</v>
      </c>
      <c r="Y11" s="74">
        <f t="shared" ref="Y11:Y74" si="6">J11+L11</f>
        <v>253</v>
      </c>
      <c r="Z11" s="74">
        <f t="shared" ref="Z11:Z74" si="7">N11+P11+R11</f>
        <v>202</v>
      </c>
      <c r="AA11" s="74">
        <f>SUM(X11:Z11)</f>
        <v>791</v>
      </c>
    </row>
    <row r="12" spans="1:27" ht="24" customHeight="1" thickBot="1" x14ac:dyDescent="0.3">
      <c r="A12" s="71">
        <v>3</v>
      </c>
      <c r="B12" s="72">
        <v>932003</v>
      </c>
      <c r="C12" s="77" t="str">
        <f>VLOOKUP($B12,Kod!$A$2:$B$1222,2,0)</f>
        <v>Муниципальное бюджетное общеобразовательное учреждение "Средняя общеобразовательная школа № 3 "Пеликан"</v>
      </c>
      <c r="D12" s="73">
        <v>83</v>
      </c>
      <c r="E12" s="73">
        <v>0</v>
      </c>
      <c r="F12" s="73">
        <v>56</v>
      </c>
      <c r="G12" s="73">
        <v>0</v>
      </c>
      <c r="H12" s="73">
        <v>54</v>
      </c>
      <c r="I12" s="73">
        <v>0</v>
      </c>
      <c r="J12" s="73">
        <v>68</v>
      </c>
      <c r="K12" s="73">
        <v>0</v>
      </c>
      <c r="L12" s="73">
        <v>51</v>
      </c>
      <c r="M12" s="73">
        <v>0</v>
      </c>
      <c r="N12" s="73">
        <v>54</v>
      </c>
      <c r="O12" s="73">
        <v>0</v>
      </c>
      <c r="P12" s="73">
        <v>17</v>
      </c>
      <c r="Q12" s="73">
        <v>0</v>
      </c>
      <c r="R12" s="73">
        <v>20</v>
      </c>
      <c r="S12" s="73">
        <v>0</v>
      </c>
      <c r="T12" s="74">
        <f t="shared" si="1"/>
        <v>0</v>
      </c>
      <c r="U12" s="74">
        <f t="shared" si="2"/>
        <v>0</v>
      </c>
      <c r="V12" s="74">
        <f t="shared" si="3"/>
        <v>0</v>
      </c>
      <c r="W12" s="74">
        <f t="shared" si="4"/>
        <v>0</v>
      </c>
      <c r="X12" s="74">
        <f t="shared" si="5"/>
        <v>193</v>
      </c>
      <c r="Y12" s="74">
        <f t="shared" si="6"/>
        <v>119</v>
      </c>
      <c r="Z12" s="74">
        <f t="shared" si="7"/>
        <v>91</v>
      </c>
      <c r="AA12" s="74">
        <f>SUM(X12:Z12)</f>
        <v>403</v>
      </c>
    </row>
    <row r="13" spans="1:27" ht="24" customHeight="1" thickBot="1" x14ac:dyDescent="0.3">
      <c r="A13" s="71">
        <v>4</v>
      </c>
      <c r="B13" s="72">
        <v>932004</v>
      </c>
      <c r="C13" s="77" t="str">
        <f>VLOOKUP($B13,Kod!$A$2:$B$1222,2,0)</f>
        <v>Муниципальное автономное  общеобразовательное учреждение - средняя общеобразовательная школа № 4</v>
      </c>
      <c r="D13" s="73">
        <v>22</v>
      </c>
      <c r="E13" s="73">
        <v>0</v>
      </c>
      <c r="F13" s="73">
        <v>38</v>
      </c>
      <c r="G13" s="73">
        <v>0</v>
      </c>
      <c r="H13" s="73">
        <v>36</v>
      </c>
      <c r="I13" s="73">
        <v>0</v>
      </c>
      <c r="J13" s="73">
        <v>28</v>
      </c>
      <c r="K13" s="73">
        <v>0</v>
      </c>
      <c r="L13" s="73">
        <v>23</v>
      </c>
      <c r="M13" s="73">
        <v>0</v>
      </c>
      <c r="N13" s="73">
        <v>20</v>
      </c>
      <c r="O13" s="73">
        <v>0</v>
      </c>
      <c r="P13" s="73">
        <v>13</v>
      </c>
      <c r="Q13" s="73">
        <v>0</v>
      </c>
      <c r="R13" s="73">
        <v>10</v>
      </c>
      <c r="S13" s="73">
        <v>0</v>
      </c>
      <c r="T13" s="74">
        <f t="shared" si="1"/>
        <v>0</v>
      </c>
      <c r="U13" s="74">
        <f t="shared" si="2"/>
        <v>0</v>
      </c>
      <c r="V13" s="74">
        <f t="shared" si="3"/>
        <v>0</v>
      </c>
      <c r="W13" s="74">
        <f t="shared" si="4"/>
        <v>0</v>
      </c>
      <c r="X13" s="74">
        <f t="shared" si="5"/>
        <v>96</v>
      </c>
      <c r="Y13" s="74">
        <f t="shared" si="6"/>
        <v>51</v>
      </c>
      <c r="Z13" s="74">
        <f t="shared" si="7"/>
        <v>43</v>
      </c>
      <c r="AA13" s="74">
        <f t="shared" ref="AA13:AA73" si="8">SUM(X13:Z13)</f>
        <v>190</v>
      </c>
    </row>
    <row r="14" spans="1:27" ht="24" customHeight="1" thickBot="1" x14ac:dyDescent="0.3">
      <c r="A14" s="71">
        <v>5</v>
      </c>
      <c r="B14" s="72">
        <v>932005</v>
      </c>
      <c r="C14" s="77" t="str">
        <f>VLOOKUP($B14,Kod!$A$2:$B$1222,2,0)</f>
        <v>Муниципальное бюджетное общеобразовательное учреждение "Средняя общеобразовательная школа № 5"</v>
      </c>
      <c r="D14" s="73">
        <v>116</v>
      </c>
      <c r="E14" s="73">
        <v>0</v>
      </c>
      <c r="F14" s="73">
        <v>82</v>
      </c>
      <c r="G14" s="73">
        <v>0</v>
      </c>
      <c r="H14" s="73">
        <v>100</v>
      </c>
      <c r="I14" s="73">
        <v>0</v>
      </c>
      <c r="J14" s="73">
        <v>80</v>
      </c>
      <c r="K14" s="73">
        <v>0</v>
      </c>
      <c r="L14" s="73">
        <v>68</v>
      </c>
      <c r="M14" s="73">
        <v>0</v>
      </c>
      <c r="N14" s="73">
        <v>56</v>
      </c>
      <c r="O14" s="73">
        <v>0</v>
      </c>
      <c r="P14" s="73">
        <v>25</v>
      </c>
      <c r="Q14" s="73">
        <v>0</v>
      </c>
      <c r="R14" s="73">
        <v>40</v>
      </c>
      <c r="S14" s="73">
        <v>0</v>
      </c>
      <c r="T14" s="74">
        <f t="shared" si="1"/>
        <v>0</v>
      </c>
      <c r="U14" s="74">
        <f t="shared" si="2"/>
        <v>0</v>
      </c>
      <c r="V14" s="74">
        <f t="shared" si="3"/>
        <v>0</v>
      </c>
      <c r="W14" s="74">
        <f t="shared" si="4"/>
        <v>0</v>
      </c>
      <c r="X14" s="74">
        <f t="shared" si="5"/>
        <v>298</v>
      </c>
      <c r="Y14" s="74">
        <f t="shared" si="6"/>
        <v>148</v>
      </c>
      <c r="Z14" s="74">
        <f t="shared" si="7"/>
        <v>121</v>
      </c>
      <c r="AA14" s="74">
        <f t="shared" si="8"/>
        <v>567</v>
      </c>
    </row>
    <row r="15" spans="1:27" ht="24" customHeight="1" thickBot="1" x14ac:dyDescent="0.3">
      <c r="A15" s="71">
        <v>6</v>
      </c>
      <c r="B15" s="72">
        <v>932006</v>
      </c>
      <c r="C15" s="77" t="str">
        <f>VLOOKUP($B15,Kod!$A$2:$B$1222,2,0)</f>
        <v>Муниципальное автономное общеобразовательное учреждение "Лицей № 6"</v>
      </c>
      <c r="D15" s="73">
        <v>80</v>
      </c>
      <c r="E15" s="73">
        <v>0</v>
      </c>
      <c r="F15" s="73">
        <v>87</v>
      </c>
      <c r="G15" s="73">
        <v>0</v>
      </c>
      <c r="H15" s="73">
        <v>90</v>
      </c>
      <c r="I15" s="73">
        <v>0</v>
      </c>
      <c r="J15" s="73">
        <v>103</v>
      </c>
      <c r="K15" s="73">
        <v>27</v>
      </c>
      <c r="L15" s="73">
        <v>107</v>
      </c>
      <c r="M15" s="73">
        <v>26</v>
      </c>
      <c r="N15" s="73">
        <v>110</v>
      </c>
      <c r="O15" s="73">
        <v>28</v>
      </c>
      <c r="P15" s="73">
        <v>49</v>
      </c>
      <c r="Q15" s="73">
        <v>23</v>
      </c>
      <c r="R15" s="73">
        <v>46</v>
      </c>
      <c r="S15" s="73">
        <v>23</v>
      </c>
      <c r="T15" s="74">
        <f t="shared" si="1"/>
        <v>0</v>
      </c>
      <c r="U15" s="74">
        <f t="shared" si="2"/>
        <v>53</v>
      </c>
      <c r="V15" s="74">
        <f t="shared" si="3"/>
        <v>74</v>
      </c>
      <c r="W15" s="74">
        <f t="shared" si="4"/>
        <v>127</v>
      </c>
      <c r="X15" s="74">
        <f t="shared" si="5"/>
        <v>257</v>
      </c>
      <c r="Y15" s="74">
        <f t="shared" si="6"/>
        <v>210</v>
      </c>
      <c r="Z15" s="74">
        <f t="shared" si="7"/>
        <v>205</v>
      </c>
      <c r="AA15" s="74">
        <f t="shared" si="8"/>
        <v>672</v>
      </c>
    </row>
    <row r="16" spans="1:27" ht="24" customHeight="1" thickBot="1" x14ac:dyDescent="0.3">
      <c r="A16" s="71">
        <v>7</v>
      </c>
      <c r="B16" s="72">
        <v>932007</v>
      </c>
      <c r="C16" s="77" t="str">
        <f>VLOOKUP($B16,Kod!$A$2:$B$1222,2,0)</f>
        <v>муниципальное автономное общеобразовательное учреждение «Лицей №7»</v>
      </c>
      <c r="D16" s="73">
        <v>97</v>
      </c>
      <c r="E16" s="73">
        <v>0</v>
      </c>
      <c r="F16" s="73">
        <v>88</v>
      </c>
      <c r="G16" s="73">
        <v>0</v>
      </c>
      <c r="H16" s="73">
        <v>103</v>
      </c>
      <c r="I16" s="73">
        <v>0</v>
      </c>
      <c r="J16" s="73">
        <v>86</v>
      </c>
      <c r="K16" s="73">
        <v>0</v>
      </c>
      <c r="L16" s="73">
        <v>86</v>
      </c>
      <c r="M16" s="73">
        <v>28</v>
      </c>
      <c r="N16" s="73">
        <v>85</v>
      </c>
      <c r="O16" s="73">
        <v>44</v>
      </c>
      <c r="P16" s="73">
        <v>45</v>
      </c>
      <c r="Q16" s="73">
        <v>19</v>
      </c>
      <c r="R16" s="73">
        <v>41</v>
      </c>
      <c r="S16" s="73">
        <v>15</v>
      </c>
      <c r="T16" s="74">
        <f t="shared" si="1"/>
        <v>0</v>
      </c>
      <c r="U16" s="74">
        <f t="shared" si="2"/>
        <v>28</v>
      </c>
      <c r="V16" s="74">
        <f t="shared" si="3"/>
        <v>78</v>
      </c>
      <c r="W16" s="74">
        <f t="shared" si="4"/>
        <v>106</v>
      </c>
      <c r="X16" s="74">
        <f t="shared" si="5"/>
        <v>288</v>
      </c>
      <c r="Y16" s="74">
        <f t="shared" si="6"/>
        <v>172</v>
      </c>
      <c r="Z16" s="74">
        <f t="shared" si="7"/>
        <v>171</v>
      </c>
      <c r="AA16" s="74">
        <f t="shared" si="8"/>
        <v>631</v>
      </c>
    </row>
    <row r="17" spans="1:27" ht="24" customHeight="1" thickBot="1" x14ac:dyDescent="0.3">
      <c r="A17" s="71">
        <v>8</v>
      </c>
      <c r="B17" s="72">
        <v>932008</v>
      </c>
      <c r="C17" s="77" t="str">
        <f>VLOOKUP($B17,Kod!$A$2:$B$1222,2,0)</f>
        <v>Муниципальное бюджетное общеобразовательное учреждение "Средняя общеобразовательная школа №8"</v>
      </c>
      <c r="D17" s="73">
        <v>107</v>
      </c>
      <c r="E17" s="73">
        <v>0</v>
      </c>
      <c r="F17" s="73">
        <v>99</v>
      </c>
      <c r="G17" s="73">
        <v>0</v>
      </c>
      <c r="H17" s="73">
        <v>95</v>
      </c>
      <c r="I17" s="73">
        <v>0</v>
      </c>
      <c r="J17" s="73">
        <v>92</v>
      </c>
      <c r="K17" s="73">
        <v>0</v>
      </c>
      <c r="L17" s="73">
        <v>83</v>
      </c>
      <c r="M17" s="73">
        <v>0</v>
      </c>
      <c r="N17" s="73">
        <v>69</v>
      </c>
      <c r="O17" s="73">
        <v>0</v>
      </c>
      <c r="P17" s="73">
        <v>22</v>
      </c>
      <c r="Q17" s="73">
        <v>0</v>
      </c>
      <c r="R17" s="73">
        <v>26</v>
      </c>
      <c r="S17" s="73">
        <v>0</v>
      </c>
      <c r="T17" s="74">
        <f t="shared" si="1"/>
        <v>0</v>
      </c>
      <c r="U17" s="74">
        <f t="shared" si="2"/>
        <v>0</v>
      </c>
      <c r="V17" s="74">
        <f t="shared" si="3"/>
        <v>0</v>
      </c>
      <c r="W17" s="74">
        <f t="shared" si="4"/>
        <v>0</v>
      </c>
      <c r="X17" s="74">
        <f t="shared" si="5"/>
        <v>301</v>
      </c>
      <c r="Y17" s="74">
        <f t="shared" si="6"/>
        <v>175</v>
      </c>
      <c r="Z17" s="74">
        <f t="shared" si="7"/>
        <v>117</v>
      </c>
      <c r="AA17" s="74">
        <f t="shared" si="8"/>
        <v>593</v>
      </c>
    </row>
    <row r="18" spans="1:27" ht="24" customHeight="1" thickBot="1" x14ac:dyDescent="0.3">
      <c r="A18" s="71">
        <v>9</v>
      </c>
      <c r="B18" s="72">
        <v>932009</v>
      </c>
      <c r="C18" s="77" t="str">
        <f>VLOOKUP($B18,Kod!$A$2:$B$1222,2,0)</f>
        <v>Муниципальное бюджетное общеобразовательное учреждение " Средняя общеобразовательная школа № 9"</v>
      </c>
      <c r="D18" s="73">
        <v>51</v>
      </c>
      <c r="E18" s="73">
        <v>0</v>
      </c>
      <c r="F18" s="73">
        <v>49</v>
      </c>
      <c r="G18" s="73">
        <v>0</v>
      </c>
      <c r="H18" s="73">
        <v>54</v>
      </c>
      <c r="I18" s="73">
        <v>0</v>
      </c>
      <c r="J18" s="73">
        <v>54</v>
      </c>
      <c r="K18" s="73">
        <v>0</v>
      </c>
      <c r="L18" s="73">
        <v>47</v>
      </c>
      <c r="M18" s="73">
        <v>0</v>
      </c>
      <c r="N18" s="73">
        <v>24</v>
      </c>
      <c r="O18" s="73">
        <v>0</v>
      </c>
      <c r="P18" s="73">
        <v>22</v>
      </c>
      <c r="Q18" s="73">
        <v>0</v>
      </c>
      <c r="R18" s="73">
        <v>0</v>
      </c>
      <c r="S18" s="73">
        <v>0</v>
      </c>
      <c r="T18" s="74">
        <f t="shared" si="1"/>
        <v>0</v>
      </c>
      <c r="U18" s="74">
        <f t="shared" si="2"/>
        <v>0</v>
      </c>
      <c r="V18" s="74">
        <f t="shared" si="3"/>
        <v>0</v>
      </c>
      <c r="W18" s="74">
        <f t="shared" si="4"/>
        <v>0</v>
      </c>
      <c r="X18" s="74">
        <f t="shared" si="5"/>
        <v>154</v>
      </c>
      <c r="Y18" s="74">
        <f t="shared" si="6"/>
        <v>101</v>
      </c>
      <c r="Z18" s="74">
        <f t="shared" si="7"/>
        <v>46</v>
      </c>
      <c r="AA18" s="74">
        <f t="shared" si="8"/>
        <v>301</v>
      </c>
    </row>
    <row r="19" spans="1:27" ht="24" customHeight="1" thickBot="1" x14ac:dyDescent="0.3">
      <c r="A19" s="71">
        <v>10</v>
      </c>
      <c r="B19" s="72">
        <v>932010</v>
      </c>
      <c r="C19" s="77" t="str">
        <f>VLOOKUP($B19,Kod!$A$2:$B$1222,2,0)</f>
        <v>Муниципальное бюджетное общеобразовательное учреждение "Средняя общеобразовательная школа № 10 "Пересвет"</v>
      </c>
      <c r="D19" s="73">
        <v>55</v>
      </c>
      <c r="E19" s="73">
        <v>0</v>
      </c>
      <c r="F19" s="73">
        <v>55</v>
      </c>
      <c r="G19" s="73">
        <v>0</v>
      </c>
      <c r="H19" s="73">
        <v>69</v>
      </c>
      <c r="I19" s="73">
        <v>0</v>
      </c>
      <c r="J19" s="73">
        <v>73</v>
      </c>
      <c r="K19" s="73">
        <v>0</v>
      </c>
      <c r="L19" s="73">
        <v>52</v>
      </c>
      <c r="M19" s="73">
        <v>0</v>
      </c>
      <c r="N19" s="73">
        <v>48</v>
      </c>
      <c r="O19" s="73">
        <v>0</v>
      </c>
      <c r="P19" s="73">
        <v>47</v>
      </c>
      <c r="Q19" s="73">
        <v>0</v>
      </c>
      <c r="R19" s="73">
        <v>23</v>
      </c>
      <c r="S19" s="73">
        <v>0</v>
      </c>
      <c r="T19" s="74">
        <f t="shared" si="1"/>
        <v>0</v>
      </c>
      <c r="U19" s="74">
        <f t="shared" si="2"/>
        <v>0</v>
      </c>
      <c r="V19" s="74">
        <f t="shared" si="3"/>
        <v>0</v>
      </c>
      <c r="W19" s="74">
        <f t="shared" si="4"/>
        <v>0</v>
      </c>
      <c r="X19" s="74">
        <f t="shared" si="5"/>
        <v>179</v>
      </c>
      <c r="Y19" s="74">
        <f t="shared" si="6"/>
        <v>125</v>
      </c>
      <c r="Z19" s="74">
        <f t="shared" si="7"/>
        <v>118</v>
      </c>
      <c r="AA19" s="74">
        <f t="shared" si="8"/>
        <v>422</v>
      </c>
    </row>
    <row r="20" spans="1:27" ht="24" customHeight="1" thickBot="1" x14ac:dyDescent="0.3">
      <c r="A20" s="71">
        <v>11</v>
      </c>
      <c r="B20" s="72">
        <v>932011</v>
      </c>
      <c r="C20" s="77" t="str">
        <f>VLOOKUP($B20,Kod!$A$2:$B$1222,2,0)</f>
        <v>Муниципальное бюджетное общеобразовательное учреждение "Средняя общеобразовательная школа № 11"</v>
      </c>
      <c r="D20" s="73">
        <v>86</v>
      </c>
      <c r="E20" s="73">
        <v>0</v>
      </c>
      <c r="F20" s="73">
        <v>82</v>
      </c>
      <c r="G20" s="73">
        <v>0</v>
      </c>
      <c r="H20" s="73">
        <v>88</v>
      </c>
      <c r="I20" s="73">
        <v>0</v>
      </c>
      <c r="J20" s="73">
        <v>88</v>
      </c>
      <c r="K20" s="73">
        <v>0</v>
      </c>
      <c r="L20" s="73">
        <v>57</v>
      </c>
      <c r="M20" s="73">
        <v>0</v>
      </c>
      <c r="N20" s="73">
        <v>52</v>
      </c>
      <c r="O20" s="73">
        <v>0</v>
      </c>
      <c r="P20" s="73">
        <v>46</v>
      </c>
      <c r="Q20" s="73">
        <v>0</v>
      </c>
      <c r="R20" s="73">
        <v>47</v>
      </c>
      <c r="S20" s="73">
        <v>0</v>
      </c>
      <c r="T20" s="74">
        <f t="shared" si="1"/>
        <v>0</v>
      </c>
      <c r="U20" s="74">
        <f t="shared" si="2"/>
        <v>0</v>
      </c>
      <c r="V20" s="74">
        <f t="shared" si="3"/>
        <v>0</v>
      </c>
      <c r="W20" s="74">
        <f t="shared" si="4"/>
        <v>0</v>
      </c>
      <c r="X20" s="74">
        <f t="shared" si="5"/>
        <v>256</v>
      </c>
      <c r="Y20" s="74">
        <f t="shared" si="6"/>
        <v>145</v>
      </c>
      <c r="Z20" s="74">
        <f t="shared" si="7"/>
        <v>145</v>
      </c>
      <c r="AA20" s="74">
        <f t="shared" si="8"/>
        <v>546</v>
      </c>
    </row>
    <row r="21" spans="1:27" ht="24" customHeight="1" thickBot="1" x14ac:dyDescent="0.3">
      <c r="A21" s="71">
        <v>12</v>
      </c>
      <c r="B21" s="72">
        <v>932012</v>
      </c>
      <c r="C21" s="77" t="str">
        <f>VLOOKUP($B21,Kod!$A$2:$B$1222,2,0)</f>
        <v>Муниципальное бюджетное общеобразовательное учреждение"Средняя общеобразовательная школа № 12"</v>
      </c>
      <c r="D21" s="73">
        <v>86</v>
      </c>
      <c r="E21" s="73">
        <v>0</v>
      </c>
      <c r="F21" s="73">
        <v>119</v>
      </c>
      <c r="G21" s="73">
        <v>0</v>
      </c>
      <c r="H21" s="73">
        <v>105</v>
      </c>
      <c r="I21" s="73">
        <v>0</v>
      </c>
      <c r="J21" s="73">
        <v>78</v>
      </c>
      <c r="K21" s="73">
        <v>0</v>
      </c>
      <c r="L21" s="73">
        <v>68</v>
      </c>
      <c r="M21" s="73">
        <v>0</v>
      </c>
      <c r="N21" s="73">
        <v>84</v>
      </c>
      <c r="O21" s="73">
        <v>0</v>
      </c>
      <c r="P21" s="73">
        <v>25</v>
      </c>
      <c r="Q21" s="73">
        <v>0</v>
      </c>
      <c r="R21" s="73">
        <v>23</v>
      </c>
      <c r="S21" s="73">
        <v>0</v>
      </c>
      <c r="T21" s="74">
        <f t="shared" si="1"/>
        <v>0</v>
      </c>
      <c r="U21" s="74">
        <f t="shared" si="2"/>
        <v>0</v>
      </c>
      <c r="V21" s="74">
        <f t="shared" si="3"/>
        <v>0</v>
      </c>
      <c r="W21" s="74">
        <f t="shared" si="4"/>
        <v>0</v>
      </c>
      <c r="X21" s="74">
        <f t="shared" si="5"/>
        <v>310</v>
      </c>
      <c r="Y21" s="74">
        <f t="shared" si="6"/>
        <v>146</v>
      </c>
      <c r="Z21" s="74">
        <f t="shared" si="7"/>
        <v>132</v>
      </c>
      <c r="AA21" s="74">
        <f t="shared" si="8"/>
        <v>588</v>
      </c>
    </row>
    <row r="22" spans="1:27" ht="24" customHeight="1" thickBot="1" x14ac:dyDescent="0.3">
      <c r="A22" s="71">
        <v>13</v>
      </c>
      <c r="B22" s="72">
        <v>932013</v>
      </c>
      <c r="C22" s="77" t="str">
        <f>VLOOKUP($B22,Kod!$A$2:$B$1222,2,0)</f>
        <v>Муниципальное бюджетное общеобразовательное учреждение «Средняя общеобразовательная школа №13»</v>
      </c>
      <c r="D22" s="73">
        <v>110</v>
      </c>
      <c r="E22" s="73">
        <v>0</v>
      </c>
      <c r="F22" s="73">
        <v>104</v>
      </c>
      <c r="G22" s="73">
        <v>0</v>
      </c>
      <c r="H22" s="73">
        <v>122</v>
      </c>
      <c r="I22" s="73">
        <v>0</v>
      </c>
      <c r="J22" s="73">
        <v>105</v>
      </c>
      <c r="K22" s="73">
        <v>0</v>
      </c>
      <c r="L22" s="73">
        <v>96</v>
      </c>
      <c r="M22" s="73">
        <v>0</v>
      </c>
      <c r="N22" s="73">
        <v>106</v>
      </c>
      <c r="O22" s="73">
        <v>0</v>
      </c>
      <c r="P22" s="73">
        <v>52</v>
      </c>
      <c r="Q22" s="73">
        <v>0</v>
      </c>
      <c r="R22" s="73">
        <v>44</v>
      </c>
      <c r="S22" s="73">
        <v>0</v>
      </c>
      <c r="T22" s="74">
        <f t="shared" si="1"/>
        <v>0</v>
      </c>
      <c r="U22" s="74">
        <f t="shared" si="2"/>
        <v>0</v>
      </c>
      <c r="V22" s="74">
        <f t="shared" si="3"/>
        <v>0</v>
      </c>
      <c r="W22" s="74">
        <f t="shared" si="4"/>
        <v>0</v>
      </c>
      <c r="X22" s="74">
        <f t="shared" si="5"/>
        <v>336</v>
      </c>
      <c r="Y22" s="74">
        <f t="shared" si="6"/>
        <v>201</v>
      </c>
      <c r="Z22" s="74">
        <f t="shared" si="7"/>
        <v>202</v>
      </c>
      <c r="AA22" s="74">
        <f t="shared" si="8"/>
        <v>739</v>
      </c>
    </row>
    <row r="23" spans="1:27" ht="24" customHeight="1" thickBot="1" x14ac:dyDescent="0.3">
      <c r="A23" s="71">
        <v>14</v>
      </c>
      <c r="B23" s="72">
        <v>832002</v>
      </c>
      <c r="C23" s="77" t="str">
        <f>VLOOKUP($B23,Kod!$A$2:$B$1222,2,0)</f>
        <v>Государственное бюджетное общеобразовательное учреждение Новосибирской области казачья кадетская школа-интернат "Казачий кадетский корпус имени Героя Российской Федерации Олега Куянова"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46</v>
      </c>
      <c r="K23" s="73">
        <v>0</v>
      </c>
      <c r="L23" s="73">
        <v>62</v>
      </c>
      <c r="M23" s="73">
        <v>0</v>
      </c>
      <c r="N23" s="73">
        <v>49</v>
      </c>
      <c r="O23" s="73">
        <v>0</v>
      </c>
      <c r="P23" s="73">
        <v>26</v>
      </c>
      <c r="Q23" s="73">
        <v>0</v>
      </c>
      <c r="R23" s="73">
        <v>33</v>
      </c>
      <c r="S23" s="73">
        <v>0</v>
      </c>
      <c r="T23" s="74">
        <f t="shared" si="1"/>
        <v>0</v>
      </c>
      <c r="U23" s="74">
        <f t="shared" si="2"/>
        <v>0</v>
      </c>
      <c r="V23" s="74">
        <f t="shared" si="3"/>
        <v>0</v>
      </c>
      <c r="W23" s="74">
        <f t="shared" si="4"/>
        <v>0</v>
      </c>
      <c r="X23" s="74">
        <f t="shared" si="5"/>
        <v>0</v>
      </c>
      <c r="Y23" s="74">
        <f t="shared" si="6"/>
        <v>108</v>
      </c>
      <c r="Z23" s="74">
        <f t="shared" si="7"/>
        <v>108</v>
      </c>
      <c r="AA23" s="74">
        <f t="shared" si="8"/>
        <v>216</v>
      </c>
    </row>
    <row r="24" spans="1:27" ht="24" customHeight="1" thickBot="1" x14ac:dyDescent="0.3">
      <c r="A24" s="71">
        <v>15</v>
      </c>
      <c r="B24" s="72">
        <v>932015</v>
      </c>
      <c r="C24" s="77" t="str">
        <f>VLOOKUP($B24,Kod!$A$2:$B$1222,2,0)</f>
        <v>Муниципальное автономное общеобразовательное учреждение «Экономический лицей»</v>
      </c>
      <c r="D24" s="73">
        <v>66</v>
      </c>
      <c r="E24" s="73">
        <v>0</v>
      </c>
      <c r="F24" s="73">
        <v>56</v>
      </c>
      <c r="G24" s="73">
        <v>0</v>
      </c>
      <c r="H24" s="73">
        <v>61</v>
      </c>
      <c r="I24" s="73">
        <v>0</v>
      </c>
      <c r="J24" s="73">
        <v>55</v>
      </c>
      <c r="K24" s="73">
        <v>37</v>
      </c>
      <c r="L24" s="73">
        <v>50</v>
      </c>
      <c r="M24" s="73">
        <v>25</v>
      </c>
      <c r="N24" s="73">
        <v>53</v>
      </c>
      <c r="O24" s="73">
        <v>26</v>
      </c>
      <c r="P24" s="73">
        <v>34</v>
      </c>
      <c r="Q24" s="73">
        <v>16</v>
      </c>
      <c r="R24" s="73">
        <v>34</v>
      </c>
      <c r="S24" s="73">
        <v>21</v>
      </c>
      <c r="T24" s="74">
        <f t="shared" si="1"/>
        <v>0</v>
      </c>
      <c r="U24" s="74">
        <f t="shared" si="2"/>
        <v>62</v>
      </c>
      <c r="V24" s="74">
        <f t="shared" si="3"/>
        <v>63</v>
      </c>
      <c r="W24" s="74">
        <f t="shared" si="4"/>
        <v>125</v>
      </c>
      <c r="X24" s="74">
        <f t="shared" si="5"/>
        <v>183</v>
      </c>
      <c r="Y24" s="74">
        <f t="shared" si="6"/>
        <v>105</v>
      </c>
      <c r="Z24" s="74">
        <f t="shared" si="7"/>
        <v>121</v>
      </c>
      <c r="AA24" s="74">
        <f t="shared" si="8"/>
        <v>409</v>
      </c>
    </row>
    <row r="25" spans="1:27" ht="24" customHeight="1" thickBot="1" x14ac:dyDescent="0.3">
      <c r="A25" s="71">
        <v>16</v>
      </c>
      <c r="B25" s="72">
        <v>932016</v>
      </c>
      <c r="C25" s="77" t="str">
        <f>VLOOKUP($B25,Kod!$A$2:$B$1222,2,0)</f>
        <v>Негосударственное образовательное учреждение среднего (полного) общего образования школа "Экология и диалектика"</v>
      </c>
      <c r="D25" s="73">
        <v>3</v>
      </c>
      <c r="E25" s="73">
        <v>0</v>
      </c>
      <c r="F25" s="73">
        <v>2</v>
      </c>
      <c r="G25" s="73">
        <v>0</v>
      </c>
      <c r="H25" s="73">
        <v>2</v>
      </c>
      <c r="I25" s="73">
        <v>0</v>
      </c>
      <c r="J25" s="73">
        <v>6</v>
      </c>
      <c r="K25" s="73">
        <v>0</v>
      </c>
      <c r="L25" s="73">
        <v>2</v>
      </c>
      <c r="M25" s="73">
        <v>0</v>
      </c>
      <c r="N25" s="73">
        <v>4</v>
      </c>
      <c r="O25" s="73">
        <v>0</v>
      </c>
      <c r="P25" s="73">
        <v>3</v>
      </c>
      <c r="Q25" s="73">
        <v>0</v>
      </c>
      <c r="R25" s="73">
        <v>1</v>
      </c>
      <c r="S25" s="73">
        <v>0</v>
      </c>
      <c r="T25" s="74">
        <f t="shared" si="1"/>
        <v>0</v>
      </c>
      <c r="U25" s="74">
        <f t="shared" si="2"/>
        <v>0</v>
      </c>
      <c r="V25" s="74">
        <f t="shared" si="3"/>
        <v>0</v>
      </c>
      <c r="W25" s="74">
        <f t="shared" si="4"/>
        <v>0</v>
      </c>
      <c r="X25" s="74">
        <f t="shared" si="5"/>
        <v>7</v>
      </c>
      <c r="Y25" s="74">
        <f t="shared" si="6"/>
        <v>8</v>
      </c>
      <c r="Z25" s="74">
        <f t="shared" si="7"/>
        <v>8</v>
      </c>
      <c r="AA25" s="74">
        <f t="shared" si="8"/>
        <v>23</v>
      </c>
    </row>
    <row r="26" spans="1:27" ht="24" customHeight="1" thickBot="1" x14ac:dyDescent="0.3">
      <c r="A26" s="71">
        <v>17</v>
      </c>
      <c r="B26" s="72">
        <v>932018</v>
      </c>
      <c r="C26" s="77" t="str">
        <f>VLOOKUP($B26,Kod!$A$2:$B$1222,2,0)</f>
        <v>Негосударственное общеобразовательное учреждение «Православная Гимназия во имя преподобного Серафима Саровского»</v>
      </c>
      <c r="D26" s="73">
        <v>7</v>
      </c>
      <c r="E26" s="73">
        <v>0</v>
      </c>
      <c r="F26" s="73">
        <v>14</v>
      </c>
      <c r="G26" s="73">
        <v>0</v>
      </c>
      <c r="H26" s="73">
        <v>11</v>
      </c>
      <c r="I26" s="73">
        <v>0</v>
      </c>
      <c r="J26" s="73">
        <v>9</v>
      </c>
      <c r="K26" s="73">
        <v>0</v>
      </c>
      <c r="L26" s="73">
        <v>10</v>
      </c>
      <c r="M26" s="73">
        <v>0</v>
      </c>
      <c r="N26" s="73">
        <v>7</v>
      </c>
      <c r="O26" s="73">
        <v>0</v>
      </c>
      <c r="P26" s="73">
        <v>2</v>
      </c>
      <c r="Q26" s="73">
        <v>0</v>
      </c>
      <c r="R26" s="73">
        <v>0</v>
      </c>
      <c r="S26" s="73">
        <v>0</v>
      </c>
      <c r="T26" s="74">
        <f t="shared" si="1"/>
        <v>0</v>
      </c>
      <c r="U26" s="74">
        <f t="shared" si="2"/>
        <v>0</v>
      </c>
      <c r="V26" s="74">
        <f t="shared" si="3"/>
        <v>0</v>
      </c>
      <c r="W26" s="74">
        <f t="shared" si="4"/>
        <v>0</v>
      </c>
      <c r="X26" s="74">
        <f t="shared" si="5"/>
        <v>32</v>
      </c>
      <c r="Y26" s="74">
        <f t="shared" si="6"/>
        <v>19</v>
      </c>
      <c r="Z26" s="74">
        <f t="shared" si="7"/>
        <v>9</v>
      </c>
      <c r="AA26" s="74">
        <f t="shared" si="8"/>
        <v>60</v>
      </c>
    </row>
    <row r="27" spans="1:27" ht="24" customHeight="1" thickBot="1" x14ac:dyDescent="0.3">
      <c r="A27" s="71"/>
      <c r="B27" s="72"/>
      <c r="C27" s="77" t="str">
        <f>VLOOKUP($B27,Kod!$A$2:$B$1222,2,0)</f>
        <v>Укажите код ОО!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>
        <f t="shared" si="1"/>
        <v>0</v>
      </c>
      <c r="U27" s="74">
        <f t="shared" si="2"/>
        <v>0</v>
      </c>
      <c r="V27" s="74">
        <f t="shared" si="3"/>
        <v>0</v>
      </c>
      <c r="W27" s="74">
        <f t="shared" si="4"/>
        <v>0</v>
      </c>
      <c r="X27" s="74">
        <f t="shared" si="5"/>
        <v>0</v>
      </c>
      <c r="Y27" s="74">
        <f t="shared" si="6"/>
        <v>0</v>
      </c>
      <c r="Z27" s="74">
        <f t="shared" si="7"/>
        <v>0</v>
      </c>
      <c r="AA27" s="74">
        <f t="shared" si="8"/>
        <v>0</v>
      </c>
    </row>
    <row r="28" spans="1:27" ht="24" customHeight="1" thickBot="1" x14ac:dyDescent="0.3">
      <c r="A28" s="71"/>
      <c r="B28" s="72"/>
      <c r="C28" s="77" t="str">
        <f>VLOOKUP($B28,Kod!$A$2:$B$1222,2,0)</f>
        <v>Укажите код ОО!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>
        <f t="shared" si="1"/>
        <v>0</v>
      </c>
      <c r="U28" s="74">
        <f t="shared" si="2"/>
        <v>0</v>
      </c>
      <c r="V28" s="74">
        <f t="shared" si="3"/>
        <v>0</v>
      </c>
      <c r="W28" s="74">
        <f t="shared" si="4"/>
        <v>0</v>
      </c>
      <c r="X28" s="74">
        <f t="shared" si="5"/>
        <v>0</v>
      </c>
      <c r="Y28" s="74">
        <f t="shared" si="6"/>
        <v>0</v>
      </c>
      <c r="Z28" s="74">
        <f t="shared" si="7"/>
        <v>0</v>
      </c>
      <c r="AA28" s="74">
        <f t="shared" si="8"/>
        <v>0</v>
      </c>
    </row>
    <row r="29" spans="1:27" ht="24" customHeight="1" thickBot="1" x14ac:dyDescent="0.3">
      <c r="A29" s="71"/>
      <c r="B29" s="72"/>
      <c r="C29" s="77" t="str">
        <f>VLOOKUP($B29,Kod!$A$2:$B$1222,2,0)</f>
        <v>Укажите код ОО!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>
        <f t="shared" si="1"/>
        <v>0</v>
      </c>
      <c r="U29" s="74">
        <f t="shared" si="2"/>
        <v>0</v>
      </c>
      <c r="V29" s="74">
        <f t="shared" si="3"/>
        <v>0</v>
      </c>
      <c r="W29" s="74">
        <f t="shared" si="4"/>
        <v>0</v>
      </c>
      <c r="X29" s="74">
        <f t="shared" si="5"/>
        <v>0</v>
      </c>
      <c r="Y29" s="74">
        <f t="shared" si="6"/>
        <v>0</v>
      </c>
      <c r="Z29" s="74">
        <f t="shared" si="7"/>
        <v>0</v>
      </c>
      <c r="AA29" s="74">
        <f t="shared" si="8"/>
        <v>0</v>
      </c>
    </row>
    <row r="30" spans="1:27" ht="24" customHeight="1" thickBot="1" x14ac:dyDescent="0.3">
      <c r="A30" s="71"/>
      <c r="B30" s="72"/>
      <c r="C30" s="77" t="str">
        <f>VLOOKUP($B30,Kod!$A$2:$B$1222,2,0)</f>
        <v>Укажите код ОО!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>
        <f t="shared" si="1"/>
        <v>0</v>
      </c>
      <c r="U30" s="74">
        <f t="shared" si="2"/>
        <v>0</v>
      </c>
      <c r="V30" s="74">
        <f t="shared" si="3"/>
        <v>0</v>
      </c>
      <c r="W30" s="74">
        <f t="shared" si="4"/>
        <v>0</v>
      </c>
      <c r="X30" s="74">
        <f t="shared" si="5"/>
        <v>0</v>
      </c>
      <c r="Y30" s="74">
        <f t="shared" si="6"/>
        <v>0</v>
      </c>
      <c r="Z30" s="74">
        <f t="shared" si="7"/>
        <v>0</v>
      </c>
      <c r="AA30" s="74">
        <f t="shared" si="8"/>
        <v>0</v>
      </c>
    </row>
    <row r="31" spans="1:27" ht="24" customHeight="1" thickBot="1" x14ac:dyDescent="0.3">
      <c r="A31" s="71"/>
      <c r="B31" s="72"/>
      <c r="C31" s="77" t="str">
        <f>VLOOKUP($B31,Kod!$A$2:$B$1222,2,0)</f>
        <v>Укажите код ОО!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>
        <f t="shared" si="1"/>
        <v>0</v>
      </c>
      <c r="U31" s="74">
        <f t="shared" si="2"/>
        <v>0</v>
      </c>
      <c r="V31" s="74">
        <f t="shared" si="3"/>
        <v>0</v>
      </c>
      <c r="W31" s="74">
        <f t="shared" si="4"/>
        <v>0</v>
      </c>
      <c r="X31" s="74">
        <f t="shared" si="5"/>
        <v>0</v>
      </c>
      <c r="Y31" s="74">
        <f t="shared" si="6"/>
        <v>0</v>
      </c>
      <c r="Z31" s="74">
        <f t="shared" si="7"/>
        <v>0</v>
      </c>
      <c r="AA31" s="74">
        <f t="shared" si="8"/>
        <v>0</v>
      </c>
    </row>
    <row r="32" spans="1:27" ht="24" customHeight="1" thickBot="1" x14ac:dyDescent="0.3">
      <c r="A32" s="71"/>
      <c r="B32" s="72"/>
      <c r="C32" s="77" t="str">
        <f>VLOOKUP($B32,Kod!$A$2:$B$1222,2,0)</f>
        <v>Укажите код ОО!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>
        <f t="shared" si="1"/>
        <v>0</v>
      </c>
      <c r="U32" s="74">
        <f t="shared" si="2"/>
        <v>0</v>
      </c>
      <c r="V32" s="74">
        <f t="shared" si="3"/>
        <v>0</v>
      </c>
      <c r="W32" s="74">
        <f t="shared" si="4"/>
        <v>0</v>
      </c>
      <c r="X32" s="74">
        <f t="shared" si="5"/>
        <v>0</v>
      </c>
      <c r="Y32" s="74">
        <f t="shared" si="6"/>
        <v>0</v>
      </c>
      <c r="Z32" s="74">
        <f t="shared" si="7"/>
        <v>0</v>
      </c>
      <c r="AA32" s="74">
        <f t="shared" si="8"/>
        <v>0</v>
      </c>
    </row>
    <row r="33" spans="1:27" ht="24" customHeight="1" thickBot="1" x14ac:dyDescent="0.3">
      <c r="A33" s="71"/>
      <c r="B33" s="72"/>
      <c r="C33" s="77" t="str">
        <f>VLOOKUP($B33,Kod!$A$2:$B$1222,2,0)</f>
        <v>Укажите код ОО!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>
        <f t="shared" si="1"/>
        <v>0</v>
      </c>
      <c r="U33" s="74">
        <f t="shared" si="2"/>
        <v>0</v>
      </c>
      <c r="V33" s="74">
        <f t="shared" si="3"/>
        <v>0</v>
      </c>
      <c r="W33" s="74">
        <f t="shared" si="4"/>
        <v>0</v>
      </c>
      <c r="X33" s="74">
        <f t="shared" si="5"/>
        <v>0</v>
      </c>
      <c r="Y33" s="74">
        <f t="shared" si="6"/>
        <v>0</v>
      </c>
      <c r="Z33" s="74">
        <f t="shared" si="7"/>
        <v>0</v>
      </c>
      <c r="AA33" s="74">
        <f t="shared" si="8"/>
        <v>0</v>
      </c>
    </row>
    <row r="34" spans="1:27" ht="24" customHeight="1" thickBot="1" x14ac:dyDescent="0.3">
      <c r="A34" s="71"/>
      <c r="B34" s="72"/>
      <c r="C34" s="77" t="str">
        <f>VLOOKUP($B34,Kod!$A$2:$B$1222,2,0)</f>
        <v>Укажите код ОО!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4">
        <f t="shared" si="1"/>
        <v>0</v>
      </c>
      <c r="U34" s="74">
        <f t="shared" si="2"/>
        <v>0</v>
      </c>
      <c r="V34" s="74">
        <f t="shared" si="3"/>
        <v>0</v>
      </c>
      <c r="W34" s="74">
        <f t="shared" si="4"/>
        <v>0</v>
      </c>
      <c r="X34" s="74">
        <f t="shared" si="5"/>
        <v>0</v>
      </c>
      <c r="Y34" s="74">
        <f t="shared" si="6"/>
        <v>0</v>
      </c>
      <c r="Z34" s="74">
        <f t="shared" si="7"/>
        <v>0</v>
      </c>
      <c r="AA34" s="74">
        <f t="shared" si="8"/>
        <v>0</v>
      </c>
    </row>
    <row r="35" spans="1:27" ht="24" customHeight="1" thickBot="1" x14ac:dyDescent="0.3">
      <c r="A35" s="71"/>
      <c r="B35" s="72"/>
      <c r="C35" s="77" t="str">
        <f>VLOOKUP($B35,Kod!$A$2:$B$1222,2,0)</f>
        <v>Укажите код ОО!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>
        <f t="shared" si="1"/>
        <v>0</v>
      </c>
      <c r="U35" s="74">
        <f t="shared" si="2"/>
        <v>0</v>
      </c>
      <c r="V35" s="74">
        <f t="shared" si="3"/>
        <v>0</v>
      </c>
      <c r="W35" s="74">
        <f t="shared" si="4"/>
        <v>0</v>
      </c>
      <c r="X35" s="74">
        <f t="shared" si="5"/>
        <v>0</v>
      </c>
      <c r="Y35" s="74">
        <f t="shared" si="6"/>
        <v>0</v>
      </c>
      <c r="Z35" s="74">
        <f t="shared" si="7"/>
        <v>0</v>
      </c>
      <c r="AA35" s="74">
        <f t="shared" si="8"/>
        <v>0</v>
      </c>
    </row>
    <row r="36" spans="1:27" ht="24" customHeight="1" thickBot="1" x14ac:dyDescent="0.3">
      <c r="A36" s="71"/>
      <c r="B36" s="72"/>
      <c r="C36" s="77" t="str">
        <f>VLOOKUP($B36,Kod!$A$2:$B$1222,2,0)</f>
        <v>Укажите код ОО!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4">
        <f t="shared" si="1"/>
        <v>0</v>
      </c>
      <c r="U36" s="74">
        <f t="shared" si="2"/>
        <v>0</v>
      </c>
      <c r="V36" s="74">
        <f t="shared" si="3"/>
        <v>0</v>
      </c>
      <c r="W36" s="74">
        <f t="shared" si="4"/>
        <v>0</v>
      </c>
      <c r="X36" s="74">
        <f t="shared" si="5"/>
        <v>0</v>
      </c>
      <c r="Y36" s="74">
        <f t="shared" si="6"/>
        <v>0</v>
      </c>
      <c r="Z36" s="74">
        <f t="shared" si="7"/>
        <v>0</v>
      </c>
      <c r="AA36" s="74">
        <f t="shared" si="8"/>
        <v>0</v>
      </c>
    </row>
    <row r="37" spans="1:27" ht="24" customHeight="1" thickBot="1" x14ac:dyDescent="0.3">
      <c r="A37" s="71"/>
      <c r="B37" s="72"/>
      <c r="C37" s="77" t="str">
        <f>VLOOKUP($B37,Kod!$A$2:$B$1222,2,0)</f>
        <v>Укажите код ОО!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>
        <f t="shared" si="1"/>
        <v>0</v>
      </c>
      <c r="U37" s="74">
        <f t="shared" si="2"/>
        <v>0</v>
      </c>
      <c r="V37" s="74">
        <f t="shared" si="3"/>
        <v>0</v>
      </c>
      <c r="W37" s="74">
        <f t="shared" si="4"/>
        <v>0</v>
      </c>
      <c r="X37" s="74">
        <f t="shared" si="5"/>
        <v>0</v>
      </c>
      <c r="Y37" s="74">
        <f t="shared" si="6"/>
        <v>0</v>
      </c>
      <c r="Z37" s="74">
        <f t="shared" si="7"/>
        <v>0</v>
      </c>
      <c r="AA37" s="74">
        <f t="shared" si="8"/>
        <v>0</v>
      </c>
    </row>
    <row r="38" spans="1:27" ht="24" customHeight="1" thickBot="1" x14ac:dyDescent="0.3">
      <c r="A38" s="71"/>
      <c r="B38" s="72"/>
      <c r="C38" s="77" t="str">
        <f>VLOOKUP($B38,Kod!$A$2:$B$1222,2,0)</f>
        <v>Укажите код ОО!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>
        <f t="shared" si="1"/>
        <v>0</v>
      </c>
      <c r="U38" s="74">
        <f t="shared" si="2"/>
        <v>0</v>
      </c>
      <c r="V38" s="74">
        <f t="shared" si="3"/>
        <v>0</v>
      </c>
      <c r="W38" s="74">
        <f t="shared" si="4"/>
        <v>0</v>
      </c>
      <c r="X38" s="74">
        <f t="shared" si="5"/>
        <v>0</v>
      </c>
      <c r="Y38" s="74">
        <f t="shared" si="6"/>
        <v>0</v>
      </c>
      <c r="Z38" s="74">
        <f t="shared" si="7"/>
        <v>0</v>
      </c>
      <c r="AA38" s="74">
        <f t="shared" si="8"/>
        <v>0</v>
      </c>
    </row>
    <row r="39" spans="1:27" ht="24" customHeight="1" thickBot="1" x14ac:dyDescent="0.3">
      <c r="A39" s="71"/>
      <c r="B39" s="72"/>
      <c r="C39" s="77" t="str">
        <f>VLOOKUP($B39,Kod!$A$2:$B$1222,2,0)</f>
        <v>Укажите код ОО!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>
        <f t="shared" si="1"/>
        <v>0</v>
      </c>
      <c r="U39" s="74">
        <f t="shared" si="2"/>
        <v>0</v>
      </c>
      <c r="V39" s="74">
        <f t="shared" si="3"/>
        <v>0</v>
      </c>
      <c r="W39" s="74">
        <f t="shared" si="4"/>
        <v>0</v>
      </c>
      <c r="X39" s="74">
        <f t="shared" si="5"/>
        <v>0</v>
      </c>
      <c r="Y39" s="74">
        <f t="shared" si="6"/>
        <v>0</v>
      </c>
      <c r="Z39" s="74">
        <f t="shared" si="7"/>
        <v>0</v>
      </c>
      <c r="AA39" s="74">
        <f t="shared" si="8"/>
        <v>0</v>
      </c>
    </row>
    <row r="40" spans="1:27" ht="24" customHeight="1" thickBot="1" x14ac:dyDescent="0.3">
      <c r="A40" s="71"/>
      <c r="B40" s="72"/>
      <c r="C40" s="77" t="str">
        <f>VLOOKUP($B40,Kod!$A$2:$B$1222,2,0)</f>
        <v>Укажите код ОО!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>
        <f t="shared" si="1"/>
        <v>0</v>
      </c>
      <c r="U40" s="74">
        <f t="shared" si="2"/>
        <v>0</v>
      </c>
      <c r="V40" s="74">
        <f t="shared" si="3"/>
        <v>0</v>
      </c>
      <c r="W40" s="74">
        <f t="shared" si="4"/>
        <v>0</v>
      </c>
      <c r="X40" s="74">
        <f t="shared" si="5"/>
        <v>0</v>
      </c>
      <c r="Y40" s="74">
        <f t="shared" si="6"/>
        <v>0</v>
      </c>
      <c r="Z40" s="74">
        <f t="shared" si="7"/>
        <v>0</v>
      </c>
      <c r="AA40" s="74">
        <f t="shared" si="8"/>
        <v>0</v>
      </c>
    </row>
    <row r="41" spans="1:27" ht="24" customHeight="1" thickBot="1" x14ac:dyDescent="0.3">
      <c r="A41" s="71"/>
      <c r="B41" s="72"/>
      <c r="C41" s="77" t="str">
        <f>VLOOKUP($B41,Kod!$A$2:$B$1222,2,0)</f>
        <v>Укажите код ОО!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>
        <f t="shared" si="1"/>
        <v>0</v>
      </c>
      <c r="U41" s="74">
        <f t="shared" si="2"/>
        <v>0</v>
      </c>
      <c r="V41" s="74">
        <f t="shared" si="3"/>
        <v>0</v>
      </c>
      <c r="W41" s="74">
        <f t="shared" si="4"/>
        <v>0</v>
      </c>
      <c r="X41" s="74">
        <f t="shared" si="5"/>
        <v>0</v>
      </c>
      <c r="Y41" s="74">
        <f t="shared" si="6"/>
        <v>0</v>
      </c>
      <c r="Z41" s="74">
        <f t="shared" si="7"/>
        <v>0</v>
      </c>
      <c r="AA41" s="74">
        <f t="shared" si="8"/>
        <v>0</v>
      </c>
    </row>
    <row r="42" spans="1:27" ht="24" customHeight="1" thickBot="1" x14ac:dyDescent="0.3">
      <c r="A42" s="71"/>
      <c r="B42" s="72"/>
      <c r="C42" s="77" t="str">
        <f>VLOOKUP($B42,Kod!$A$2:$B$1222,2,0)</f>
        <v>Укажите код ОО!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>
        <f t="shared" si="1"/>
        <v>0</v>
      </c>
      <c r="U42" s="74">
        <f t="shared" si="2"/>
        <v>0</v>
      </c>
      <c r="V42" s="74">
        <f t="shared" si="3"/>
        <v>0</v>
      </c>
      <c r="W42" s="74">
        <f t="shared" si="4"/>
        <v>0</v>
      </c>
      <c r="X42" s="74">
        <f t="shared" si="5"/>
        <v>0</v>
      </c>
      <c r="Y42" s="74">
        <f t="shared" si="6"/>
        <v>0</v>
      </c>
      <c r="Z42" s="74">
        <f t="shared" si="7"/>
        <v>0</v>
      </c>
      <c r="AA42" s="74">
        <f t="shared" si="8"/>
        <v>0</v>
      </c>
    </row>
    <row r="43" spans="1:27" ht="24" customHeight="1" thickBot="1" x14ac:dyDescent="0.3">
      <c r="A43" s="71"/>
      <c r="B43" s="72"/>
      <c r="C43" s="77" t="str">
        <f>VLOOKUP($B43,Kod!$A$2:$B$1222,2,0)</f>
        <v>Укажите код ОО!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>
        <f t="shared" si="1"/>
        <v>0</v>
      </c>
      <c r="U43" s="74">
        <f t="shared" si="2"/>
        <v>0</v>
      </c>
      <c r="V43" s="74">
        <f t="shared" si="3"/>
        <v>0</v>
      </c>
      <c r="W43" s="74">
        <f t="shared" si="4"/>
        <v>0</v>
      </c>
      <c r="X43" s="74">
        <f t="shared" si="5"/>
        <v>0</v>
      </c>
      <c r="Y43" s="74">
        <f t="shared" si="6"/>
        <v>0</v>
      </c>
      <c r="Z43" s="74">
        <f t="shared" si="7"/>
        <v>0</v>
      </c>
      <c r="AA43" s="74">
        <f t="shared" si="8"/>
        <v>0</v>
      </c>
    </row>
    <row r="44" spans="1:27" ht="24" customHeight="1" thickBot="1" x14ac:dyDescent="0.3">
      <c r="A44" s="71"/>
      <c r="B44" s="72"/>
      <c r="C44" s="77" t="str">
        <f>VLOOKUP($B44,Kod!$A$2:$B$1222,2,0)</f>
        <v>Укажите код ОО!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>
        <f t="shared" si="1"/>
        <v>0</v>
      </c>
      <c r="U44" s="74">
        <f t="shared" si="2"/>
        <v>0</v>
      </c>
      <c r="V44" s="74">
        <f t="shared" si="3"/>
        <v>0</v>
      </c>
      <c r="W44" s="74">
        <f t="shared" si="4"/>
        <v>0</v>
      </c>
      <c r="X44" s="74">
        <f t="shared" si="5"/>
        <v>0</v>
      </c>
      <c r="Y44" s="74">
        <f t="shared" si="6"/>
        <v>0</v>
      </c>
      <c r="Z44" s="74">
        <f t="shared" si="7"/>
        <v>0</v>
      </c>
      <c r="AA44" s="74">
        <f t="shared" si="8"/>
        <v>0</v>
      </c>
    </row>
    <row r="45" spans="1:27" ht="24" customHeight="1" thickBot="1" x14ac:dyDescent="0.3">
      <c r="A45" s="71"/>
      <c r="B45" s="72"/>
      <c r="C45" s="77" t="str">
        <f>VLOOKUP($B45,Kod!$A$2:$B$1222,2,0)</f>
        <v>Укажите код ОО!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>
        <f t="shared" si="1"/>
        <v>0</v>
      </c>
      <c r="U45" s="74">
        <f t="shared" si="2"/>
        <v>0</v>
      </c>
      <c r="V45" s="74">
        <f t="shared" si="3"/>
        <v>0</v>
      </c>
      <c r="W45" s="74">
        <f t="shared" si="4"/>
        <v>0</v>
      </c>
      <c r="X45" s="74">
        <f t="shared" si="5"/>
        <v>0</v>
      </c>
      <c r="Y45" s="74">
        <f t="shared" si="6"/>
        <v>0</v>
      </c>
      <c r="Z45" s="74">
        <f t="shared" si="7"/>
        <v>0</v>
      </c>
      <c r="AA45" s="74">
        <f t="shared" si="8"/>
        <v>0</v>
      </c>
    </row>
    <row r="46" spans="1:27" ht="24" customHeight="1" thickBot="1" x14ac:dyDescent="0.3">
      <c r="A46" s="71"/>
      <c r="B46" s="72"/>
      <c r="C46" s="77" t="str">
        <f>VLOOKUP($B46,Kod!$A$2:$B$1222,2,0)</f>
        <v>Укажите код ОО!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>
        <f t="shared" si="1"/>
        <v>0</v>
      </c>
      <c r="U46" s="74">
        <f t="shared" si="2"/>
        <v>0</v>
      </c>
      <c r="V46" s="74">
        <f t="shared" si="3"/>
        <v>0</v>
      </c>
      <c r="W46" s="74">
        <f t="shared" si="4"/>
        <v>0</v>
      </c>
      <c r="X46" s="74">
        <f t="shared" si="5"/>
        <v>0</v>
      </c>
      <c r="Y46" s="74">
        <f t="shared" si="6"/>
        <v>0</v>
      </c>
      <c r="Z46" s="74">
        <f t="shared" si="7"/>
        <v>0</v>
      </c>
      <c r="AA46" s="74">
        <f t="shared" si="8"/>
        <v>0</v>
      </c>
    </row>
    <row r="47" spans="1:27" ht="24" customHeight="1" thickBot="1" x14ac:dyDescent="0.3">
      <c r="A47" s="71"/>
      <c r="B47" s="72"/>
      <c r="C47" s="77" t="str">
        <f>VLOOKUP($B47,Kod!$A$2:$B$1222,2,0)</f>
        <v>Укажите код ОО!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>
        <f t="shared" si="1"/>
        <v>0</v>
      </c>
      <c r="U47" s="74">
        <f t="shared" si="2"/>
        <v>0</v>
      </c>
      <c r="V47" s="74">
        <f t="shared" si="3"/>
        <v>0</v>
      </c>
      <c r="W47" s="74">
        <f t="shared" si="4"/>
        <v>0</v>
      </c>
      <c r="X47" s="74">
        <f t="shared" si="5"/>
        <v>0</v>
      </c>
      <c r="Y47" s="74">
        <f t="shared" si="6"/>
        <v>0</v>
      </c>
      <c r="Z47" s="74">
        <f t="shared" si="7"/>
        <v>0</v>
      </c>
      <c r="AA47" s="74">
        <f t="shared" si="8"/>
        <v>0</v>
      </c>
    </row>
    <row r="48" spans="1:27" ht="24" customHeight="1" thickBot="1" x14ac:dyDescent="0.3">
      <c r="A48" s="71"/>
      <c r="B48" s="72"/>
      <c r="C48" s="77" t="str">
        <f>VLOOKUP($B48,Kod!$A$2:$B$1222,2,0)</f>
        <v>Укажите код ОО!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>
        <f t="shared" si="1"/>
        <v>0</v>
      </c>
      <c r="U48" s="74">
        <f t="shared" si="2"/>
        <v>0</v>
      </c>
      <c r="V48" s="74">
        <f t="shared" si="3"/>
        <v>0</v>
      </c>
      <c r="W48" s="74">
        <f t="shared" si="4"/>
        <v>0</v>
      </c>
      <c r="X48" s="74">
        <f t="shared" si="5"/>
        <v>0</v>
      </c>
      <c r="Y48" s="74">
        <f t="shared" si="6"/>
        <v>0</v>
      </c>
      <c r="Z48" s="74">
        <f t="shared" si="7"/>
        <v>0</v>
      </c>
      <c r="AA48" s="74">
        <f t="shared" si="8"/>
        <v>0</v>
      </c>
    </row>
    <row r="49" spans="1:27" ht="24" customHeight="1" thickBot="1" x14ac:dyDescent="0.3">
      <c r="A49" s="71"/>
      <c r="B49" s="72"/>
      <c r="C49" s="77" t="str">
        <f>VLOOKUP($B49,Kod!$A$2:$B$1222,2,0)</f>
        <v>Укажите код ОО!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>
        <f t="shared" si="1"/>
        <v>0</v>
      </c>
      <c r="U49" s="74">
        <f t="shared" si="2"/>
        <v>0</v>
      </c>
      <c r="V49" s="74">
        <f t="shared" si="3"/>
        <v>0</v>
      </c>
      <c r="W49" s="74">
        <f t="shared" si="4"/>
        <v>0</v>
      </c>
      <c r="X49" s="74">
        <f t="shared" si="5"/>
        <v>0</v>
      </c>
      <c r="Y49" s="74">
        <f t="shared" si="6"/>
        <v>0</v>
      </c>
      <c r="Z49" s="74">
        <f t="shared" si="7"/>
        <v>0</v>
      </c>
      <c r="AA49" s="74">
        <f t="shared" si="8"/>
        <v>0</v>
      </c>
    </row>
    <row r="50" spans="1:27" ht="24" customHeight="1" thickBot="1" x14ac:dyDescent="0.3">
      <c r="A50" s="71"/>
      <c r="B50" s="72"/>
      <c r="C50" s="77" t="str">
        <f>VLOOKUP($B50,Kod!$A$2:$B$1222,2,0)</f>
        <v>Укажите код ОО!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>
        <f t="shared" si="1"/>
        <v>0</v>
      </c>
      <c r="U50" s="74">
        <f t="shared" si="2"/>
        <v>0</v>
      </c>
      <c r="V50" s="74">
        <f t="shared" si="3"/>
        <v>0</v>
      </c>
      <c r="W50" s="74">
        <f t="shared" si="4"/>
        <v>0</v>
      </c>
      <c r="X50" s="74">
        <f t="shared" si="5"/>
        <v>0</v>
      </c>
      <c r="Y50" s="74">
        <f t="shared" si="6"/>
        <v>0</v>
      </c>
      <c r="Z50" s="74">
        <f t="shared" si="7"/>
        <v>0</v>
      </c>
      <c r="AA50" s="74">
        <f t="shared" si="8"/>
        <v>0</v>
      </c>
    </row>
    <row r="51" spans="1:27" ht="24" customHeight="1" thickBot="1" x14ac:dyDescent="0.3">
      <c r="A51" s="71"/>
      <c r="B51" s="72"/>
      <c r="C51" s="77" t="str">
        <f>VLOOKUP($B51,Kod!$A$2:$B$1222,2,0)</f>
        <v>Укажите код ОО!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>
        <f t="shared" si="1"/>
        <v>0</v>
      </c>
      <c r="U51" s="74">
        <f t="shared" si="2"/>
        <v>0</v>
      </c>
      <c r="V51" s="74">
        <f t="shared" si="3"/>
        <v>0</v>
      </c>
      <c r="W51" s="74">
        <f t="shared" si="4"/>
        <v>0</v>
      </c>
      <c r="X51" s="74">
        <f t="shared" si="5"/>
        <v>0</v>
      </c>
      <c r="Y51" s="74">
        <f t="shared" si="6"/>
        <v>0</v>
      </c>
      <c r="Z51" s="74">
        <f t="shared" si="7"/>
        <v>0</v>
      </c>
      <c r="AA51" s="74">
        <f t="shared" si="8"/>
        <v>0</v>
      </c>
    </row>
    <row r="52" spans="1:27" ht="24" customHeight="1" thickBot="1" x14ac:dyDescent="0.3">
      <c r="A52" s="71"/>
      <c r="B52" s="72"/>
      <c r="C52" s="77" t="str">
        <f>VLOOKUP($B52,Kod!$A$2:$B$1222,2,0)</f>
        <v>Укажите код ОО!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>
        <f t="shared" si="1"/>
        <v>0</v>
      </c>
      <c r="U52" s="74">
        <f t="shared" si="2"/>
        <v>0</v>
      </c>
      <c r="V52" s="74">
        <f t="shared" si="3"/>
        <v>0</v>
      </c>
      <c r="W52" s="74">
        <f t="shared" si="4"/>
        <v>0</v>
      </c>
      <c r="X52" s="74">
        <f t="shared" si="5"/>
        <v>0</v>
      </c>
      <c r="Y52" s="74">
        <f t="shared" si="6"/>
        <v>0</v>
      </c>
      <c r="Z52" s="74">
        <f t="shared" si="7"/>
        <v>0</v>
      </c>
      <c r="AA52" s="74">
        <f t="shared" si="8"/>
        <v>0</v>
      </c>
    </row>
    <row r="53" spans="1:27" ht="24" customHeight="1" thickBot="1" x14ac:dyDescent="0.3">
      <c r="A53" s="71"/>
      <c r="B53" s="72"/>
      <c r="C53" s="77" t="str">
        <f>VLOOKUP($B53,Kod!$A$2:$B$1222,2,0)</f>
        <v>Укажите код ОО!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>
        <f t="shared" si="1"/>
        <v>0</v>
      </c>
      <c r="U53" s="74">
        <f t="shared" si="2"/>
        <v>0</v>
      </c>
      <c r="V53" s="74">
        <f t="shared" si="3"/>
        <v>0</v>
      </c>
      <c r="W53" s="74">
        <f t="shared" si="4"/>
        <v>0</v>
      </c>
      <c r="X53" s="74">
        <f t="shared" si="5"/>
        <v>0</v>
      </c>
      <c r="Y53" s="74">
        <f t="shared" si="6"/>
        <v>0</v>
      </c>
      <c r="Z53" s="74">
        <f t="shared" si="7"/>
        <v>0</v>
      </c>
      <c r="AA53" s="74">
        <f t="shared" si="8"/>
        <v>0</v>
      </c>
    </row>
    <row r="54" spans="1:27" ht="24" customHeight="1" thickBot="1" x14ac:dyDescent="0.3">
      <c r="A54" s="71"/>
      <c r="B54" s="72"/>
      <c r="C54" s="77" t="str">
        <f>VLOOKUP($B54,Kod!$A$2:$B$1222,2,0)</f>
        <v>Укажите код ОО!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>
        <f t="shared" si="1"/>
        <v>0</v>
      </c>
      <c r="U54" s="74">
        <f t="shared" si="2"/>
        <v>0</v>
      </c>
      <c r="V54" s="74">
        <f t="shared" si="3"/>
        <v>0</v>
      </c>
      <c r="W54" s="74">
        <f t="shared" si="4"/>
        <v>0</v>
      </c>
      <c r="X54" s="74">
        <f t="shared" si="5"/>
        <v>0</v>
      </c>
      <c r="Y54" s="74">
        <f t="shared" si="6"/>
        <v>0</v>
      </c>
      <c r="Z54" s="74">
        <f t="shared" si="7"/>
        <v>0</v>
      </c>
      <c r="AA54" s="74">
        <f t="shared" si="8"/>
        <v>0</v>
      </c>
    </row>
    <row r="55" spans="1:27" ht="24" customHeight="1" thickBot="1" x14ac:dyDescent="0.3">
      <c r="A55" s="71"/>
      <c r="B55" s="72"/>
      <c r="C55" s="77" t="str">
        <f>VLOOKUP($B55,Kod!$A$2:$B$1222,2,0)</f>
        <v>Укажите код ОО!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>
        <f t="shared" si="1"/>
        <v>0</v>
      </c>
      <c r="U55" s="74">
        <f t="shared" si="2"/>
        <v>0</v>
      </c>
      <c r="V55" s="74">
        <f t="shared" si="3"/>
        <v>0</v>
      </c>
      <c r="W55" s="74">
        <f t="shared" si="4"/>
        <v>0</v>
      </c>
      <c r="X55" s="74">
        <f t="shared" si="5"/>
        <v>0</v>
      </c>
      <c r="Y55" s="74">
        <f t="shared" si="6"/>
        <v>0</v>
      </c>
      <c r="Z55" s="74">
        <f t="shared" si="7"/>
        <v>0</v>
      </c>
      <c r="AA55" s="74">
        <f t="shared" si="8"/>
        <v>0</v>
      </c>
    </row>
    <row r="56" spans="1:27" ht="24" customHeight="1" thickBot="1" x14ac:dyDescent="0.3">
      <c r="A56" s="71"/>
      <c r="B56" s="72"/>
      <c r="C56" s="77" t="str">
        <f>VLOOKUP($B56,Kod!$A$2:$B$1222,2,0)</f>
        <v>Укажите код ОО!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>
        <f t="shared" si="1"/>
        <v>0</v>
      </c>
      <c r="U56" s="74">
        <f t="shared" si="2"/>
        <v>0</v>
      </c>
      <c r="V56" s="74">
        <f t="shared" si="3"/>
        <v>0</v>
      </c>
      <c r="W56" s="74">
        <f t="shared" si="4"/>
        <v>0</v>
      </c>
      <c r="X56" s="74">
        <f t="shared" si="5"/>
        <v>0</v>
      </c>
      <c r="Y56" s="74">
        <f t="shared" si="6"/>
        <v>0</v>
      </c>
      <c r="Z56" s="74">
        <f t="shared" si="7"/>
        <v>0</v>
      </c>
      <c r="AA56" s="74">
        <f t="shared" si="8"/>
        <v>0</v>
      </c>
    </row>
    <row r="57" spans="1:27" ht="24" customHeight="1" thickBot="1" x14ac:dyDescent="0.3">
      <c r="A57" s="71"/>
      <c r="B57" s="72"/>
      <c r="C57" s="77" t="str">
        <f>VLOOKUP($B57,Kod!$A$2:$B$1222,2,0)</f>
        <v>Укажите код ОО!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>
        <f t="shared" si="1"/>
        <v>0</v>
      </c>
      <c r="U57" s="74">
        <f t="shared" si="2"/>
        <v>0</v>
      </c>
      <c r="V57" s="74">
        <f t="shared" si="3"/>
        <v>0</v>
      </c>
      <c r="W57" s="74">
        <f t="shared" si="4"/>
        <v>0</v>
      </c>
      <c r="X57" s="74">
        <f t="shared" si="5"/>
        <v>0</v>
      </c>
      <c r="Y57" s="74">
        <f t="shared" si="6"/>
        <v>0</v>
      </c>
      <c r="Z57" s="74">
        <f t="shared" si="7"/>
        <v>0</v>
      </c>
      <c r="AA57" s="74">
        <f t="shared" si="8"/>
        <v>0</v>
      </c>
    </row>
    <row r="58" spans="1:27" ht="24" customHeight="1" thickBot="1" x14ac:dyDescent="0.3">
      <c r="A58" s="71"/>
      <c r="B58" s="72"/>
      <c r="C58" s="77" t="str">
        <f>VLOOKUP($B58,Kod!$A$2:$B$1222,2,0)</f>
        <v>Укажите код ОО!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>
        <f t="shared" si="1"/>
        <v>0</v>
      </c>
      <c r="U58" s="74">
        <f t="shared" si="2"/>
        <v>0</v>
      </c>
      <c r="V58" s="74">
        <f t="shared" si="3"/>
        <v>0</v>
      </c>
      <c r="W58" s="74">
        <f t="shared" si="4"/>
        <v>0</v>
      </c>
      <c r="X58" s="74">
        <f t="shared" si="5"/>
        <v>0</v>
      </c>
      <c r="Y58" s="74">
        <f t="shared" si="6"/>
        <v>0</v>
      </c>
      <c r="Z58" s="74">
        <f t="shared" si="7"/>
        <v>0</v>
      </c>
      <c r="AA58" s="74">
        <f t="shared" si="8"/>
        <v>0</v>
      </c>
    </row>
    <row r="59" spans="1:27" ht="24" customHeight="1" thickBot="1" x14ac:dyDescent="0.3">
      <c r="A59" s="71"/>
      <c r="B59" s="72"/>
      <c r="C59" s="77" t="str">
        <f>VLOOKUP($B59,Kod!$A$2:$B$1222,2,0)</f>
        <v>Укажите код ОО!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>
        <f t="shared" si="1"/>
        <v>0</v>
      </c>
      <c r="U59" s="74">
        <f t="shared" si="2"/>
        <v>0</v>
      </c>
      <c r="V59" s="74">
        <f t="shared" si="3"/>
        <v>0</v>
      </c>
      <c r="W59" s="74">
        <f t="shared" si="4"/>
        <v>0</v>
      </c>
      <c r="X59" s="74">
        <f t="shared" si="5"/>
        <v>0</v>
      </c>
      <c r="Y59" s="74">
        <f t="shared" si="6"/>
        <v>0</v>
      </c>
      <c r="Z59" s="74">
        <f t="shared" si="7"/>
        <v>0</v>
      </c>
      <c r="AA59" s="74">
        <f t="shared" si="8"/>
        <v>0</v>
      </c>
    </row>
    <row r="60" spans="1:27" ht="24" customHeight="1" thickBot="1" x14ac:dyDescent="0.3">
      <c r="A60" s="71"/>
      <c r="B60" s="72"/>
      <c r="C60" s="77" t="str">
        <f>VLOOKUP($B60,Kod!$A$2:$B$1222,2,0)</f>
        <v>Укажите код ОО!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4">
        <f t="shared" si="1"/>
        <v>0</v>
      </c>
      <c r="U60" s="74">
        <f t="shared" si="2"/>
        <v>0</v>
      </c>
      <c r="V60" s="74">
        <f t="shared" si="3"/>
        <v>0</v>
      </c>
      <c r="W60" s="74">
        <f t="shared" si="4"/>
        <v>0</v>
      </c>
      <c r="X60" s="74">
        <f t="shared" si="5"/>
        <v>0</v>
      </c>
      <c r="Y60" s="74">
        <f t="shared" si="6"/>
        <v>0</v>
      </c>
      <c r="Z60" s="74">
        <f t="shared" si="7"/>
        <v>0</v>
      </c>
      <c r="AA60" s="74">
        <f t="shared" si="8"/>
        <v>0</v>
      </c>
    </row>
    <row r="61" spans="1:27" ht="24" customHeight="1" thickBot="1" x14ac:dyDescent="0.3">
      <c r="A61" s="71"/>
      <c r="B61" s="72"/>
      <c r="C61" s="77" t="str">
        <f>VLOOKUP($B61,Kod!$A$2:$B$1222,2,0)</f>
        <v>Укажите код ОО!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>
        <f t="shared" si="1"/>
        <v>0</v>
      </c>
      <c r="U61" s="74">
        <f t="shared" si="2"/>
        <v>0</v>
      </c>
      <c r="V61" s="74">
        <f t="shared" si="3"/>
        <v>0</v>
      </c>
      <c r="W61" s="74">
        <f t="shared" si="4"/>
        <v>0</v>
      </c>
      <c r="X61" s="74">
        <f t="shared" si="5"/>
        <v>0</v>
      </c>
      <c r="Y61" s="74">
        <f t="shared" si="6"/>
        <v>0</v>
      </c>
      <c r="Z61" s="74">
        <f t="shared" si="7"/>
        <v>0</v>
      </c>
      <c r="AA61" s="74">
        <f t="shared" si="8"/>
        <v>0</v>
      </c>
    </row>
    <row r="62" spans="1:27" ht="24" customHeight="1" thickBot="1" x14ac:dyDescent="0.3">
      <c r="A62" s="71"/>
      <c r="B62" s="72"/>
      <c r="C62" s="77" t="str">
        <f>VLOOKUP($B62,Kod!$A$2:$B$1222,2,0)</f>
        <v>Укажите код ОО!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>
        <f t="shared" si="1"/>
        <v>0</v>
      </c>
      <c r="U62" s="74">
        <f t="shared" si="2"/>
        <v>0</v>
      </c>
      <c r="V62" s="74">
        <f t="shared" si="3"/>
        <v>0</v>
      </c>
      <c r="W62" s="74">
        <f t="shared" si="4"/>
        <v>0</v>
      </c>
      <c r="X62" s="74">
        <f t="shared" si="5"/>
        <v>0</v>
      </c>
      <c r="Y62" s="74">
        <f t="shared" si="6"/>
        <v>0</v>
      </c>
      <c r="Z62" s="74">
        <f t="shared" si="7"/>
        <v>0</v>
      </c>
      <c r="AA62" s="74">
        <f t="shared" si="8"/>
        <v>0</v>
      </c>
    </row>
    <row r="63" spans="1:27" ht="24" customHeight="1" thickBot="1" x14ac:dyDescent="0.3">
      <c r="A63" s="71"/>
      <c r="B63" s="72"/>
      <c r="C63" s="77" t="str">
        <f>VLOOKUP($B63,Kod!$A$2:$B$1222,2,0)</f>
        <v>Укажите код ОО!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>
        <f t="shared" si="1"/>
        <v>0</v>
      </c>
      <c r="U63" s="74">
        <f t="shared" si="2"/>
        <v>0</v>
      </c>
      <c r="V63" s="74">
        <f t="shared" si="3"/>
        <v>0</v>
      </c>
      <c r="W63" s="74">
        <f t="shared" si="4"/>
        <v>0</v>
      </c>
      <c r="X63" s="74">
        <f t="shared" si="5"/>
        <v>0</v>
      </c>
      <c r="Y63" s="74">
        <f t="shared" si="6"/>
        <v>0</v>
      </c>
      <c r="Z63" s="74">
        <f t="shared" si="7"/>
        <v>0</v>
      </c>
      <c r="AA63" s="74">
        <f t="shared" si="8"/>
        <v>0</v>
      </c>
    </row>
    <row r="64" spans="1:27" ht="24" customHeight="1" thickBot="1" x14ac:dyDescent="0.3">
      <c r="A64" s="71"/>
      <c r="B64" s="72"/>
      <c r="C64" s="77" t="str">
        <f>VLOOKUP($B64,Kod!$A$2:$B$1222,2,0)</f>
        <v>Укажите код ОО!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>
        <f t="shared" si="1"/>
        <v>0</v>
      </c>
      <c r="U64" s="74">
        <f t="shared" si="2"/>
        <v>0</v>
      </c>
      <c r="V64" s="74">
        <f t="shared" si="3"/>
        <v>0</v>
      </c>
      <c r="W64" s="74">
        <f t="shared" si="4"/>
        <v>0</v>
      </c>
      <c r="X64" s="74">
        <f t="shared" si="5"/>
        <v>0</v>
      </c>
      <c r="Y64" s="74">
        <f t="shared" si="6"/>
        <v>0</v>
      </c>
      <c r="Z64" s="74">
        <f t="shared" si="7"/>
        <v>0</v>
      </c>
      <c r="AA64" s="74">
        <f t="shared" si="8"/>
        <v>0</v>
      </c>
    </row>
    <row r="65" spans="1:27" ht="24" customHeight="1" thickBot="1" x14ac:dyDescent="0.3">
      <c r="A65" s="71"/>
      <c r="B65" s="72"/>
      <c r="C65" s="77" t="str">
        <f>VLOOKUP($B65,Kod!$A$2:$B$1222,2,0)</f>
        <v>Укажите код ОО!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>
        <f t="shared" si="1"/>
        <v>0</v>
      </c>
      <c r="U65" s="74">
        <f t="shared" si="2"/>
        <v>0</v>
      </c>
      <c r="V65" s="74">
        <f t="shared" si="3"/>
        <v>0</v>
      </c>
      <c r="W65" s="74">
        <f t="shared" si="4"/>
        <v>0</v>
      </c>
      <c r="X65" s="74">
        <f t="shared" si="5"/>
        <v>0</v>
      </c>
      <c r="Y65" s="74">
        <f t="shared" si="6"/>
        <v>0</v>
      </c>
      <c r="Z65" s="74">
        <f t="shared" si="7"/>
        <v>0</v>
      </c>
      <c r="AA65" s="74">
        <f t="shared" si="8"/>
        <v>0</v>
      </c>
    </row>
    <row r="66" spans="1:27" ht="24" customHeight="1" thickBot="1" x14ac:dyDescent="0.3">
      <c r="A66" s="71"/>
      <c r="B66" s="72"/>
      <c r="C66" s="77" t="str">
        <f>VLOOKUP($B66,Kod!$A$2:$B$1222,2,0)</f>
        <v>Укажите код ОО!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>
        <f t="shared" si="1"/>
        <v>0</v>
      </c>
      <c r="U66" s="74">
        <f t="shared" si="2"/>
        <v>0</v>
      </c>
      <c r="V66" s="74">
        <f t="shared" si="3"/>
        <v>0</v>
      </c>
      <c r="W66" s="74">
        <f t="shared" si="4"/>
        <v>0</v>
      </c>
      <c r="X66" s="74">
        <f t="shared" si="5"/>
        <v>0</v>
      </c>
      <c r="Y66" s="74">
        <f t="shared" si="6"/>
        <v>0</v>
      </c>
      <c r="Z66" s="74">
        <f t="shared" si="7"/>
        <v>0</v>
      </c>
      <c r="AA66" s="74">
        <f t="shared" si="8"/>
        <v>0</v>
      </c>
    </row>
    <row r="67" spans="1:27" ht="24" customHeight="1" thickBot="1" x14ac:dyDescent="0.3">
      <c r="A67" s="71"/>
      <c r="B67" s="72"/>
      <c r="C67" s="77" t="str">
        <f>VLOOKUP($B67,Kod!$A$2:$B$1222,2,0)</f>
        <v>Укажите код ОО!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>
        <f t="shared" si="1"/>
        <v>0</v>
      </c>
      <c r="U67" s="74">
        <f t="shared" si="2"/>
        <v>0</v>
      </c>
      <c r="V67" s="74">
        <f t="shared" si="3"/>
        <v>0</v>
      </c>
      <c r="W67" s="74">
        <f t="shared" si="4"/>
        <v>0</v>
      </c>
      <c r="X67" s="74">
        <f t="shared" si="5"/>
        <v>0</v>
      </c>
      <c r="Y67" s="74">
        <f t="shared" si="6"/>
        <v>0</v>
      </c>
      <c r="Z67" s="74">
        <f t="shared" si="7"/>
        <v>0</v>
      </c>
      <c r="AA67" s="74">
        <f t="shared" si="8"/>
        <v>0</v>
      </c>
    </row>
    <row r="68" spans="1:27" ht="24" customHeight="1" thickBot="1" x14ac:dyDescent="0.3">
      <c r="A68" s="71"/>
      <c r="B68" s="72"/>
      <c r="C68" s="77" t="str">
        <f>VLOOKUP($B68,Kod!$A$2:$B$1222,2,0)</f>
        <v>Укажите код ОО!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4">
        <f t="shared" si="1"/>
        <v>0</v>
      </c>
      <c r="U68" s="74">
        <f t="shared" si="2"/>
        <v>0</v>
      </c>
      <c r="V68" s="74">
        <f t="shared" si="3"/>
        <v>0</v>
      </c>
      <c r="W68" s="74">
        <f t="shared" si="4"/>
        <v>0</v>
      </c>
      <c r="X68" s="74">
        <f t="shared" si="5"/>
        <v>0</v>
      </c>
      <c r="Y68" s="74">
        <f t="shared" si="6"/>
        <v>0</v>
      </c>
      <c r="Z68" s="74">
        <f t="shared" si="7"/>
        <v>0</v>
      </c>
      <c r="AA68" s="74">
        <f t="shared" si="8"/>
        <v>0</v>
      </c>
    </row>
    <row r="69" spans="1:27" ht="24" customHeight="1" thickBot="1" x14ac:dyDescent="0.3">
      <c r="A69" s="71"/>
      <c r="B69" s="72"/>
      <c r="C69" s="77" t="str">
        <f>VLOOKUP($B69,Kod!$A$2:$B$1222,2,0)</f>
        <v>Укажите код ОО!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>
        <f t="shared" si="1"/>
        <v>0</v>
      </c>
      <c r="U69" s="74">
        <f t="shared" si="2"/>
        <v>0</v>
      </c>
      <c r="V69" s="74">
        <f t="shared" si="3"/>
        <v>0</v>
      </c>
      <c r="W69" s="74">
        <f t="shared" si="4"/>
        <v>0</v>
      </c>
      <c r="X69" s="74">
        <f t="shared" si="5"/>
        <v>0</v>
      </c>
      <c r="Y69" s="74">
        <f t="shared" si="6"/>
        <v>0</v>
      </c>
      <c r="Z69" s="74">
        <f t="shared" si="7"/>
        <v>0</v>
      </c>
      <c r="AA69" s="74">
        <f t="shared" si="8"/>
        <v>0</v>
      </c>
    </row>
    <row r="70" spans="1:27" ht="24" customHeight="1" thickBot="1" x14ac:dyDescent="0.3">
      <c r="A70" s="71"/>
      <c r="B70" s="72"/>
      <c r="C70" s="77" t="str">
        <f>VLOOKUP($B70,Kod!$A$2:$B$1222,2,0)</f>
        <v>Укажите код ОО!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4">
        <f t="shared" si="1"/>
        <v>0</v>
      </c>
      <c r="U70" s="74">
        <f t="shared" si="2"/>
        <v>0</v>
      </c>
      <c r="V70" s="74">
        <f t="shared" si="3"/>
        <v>0</v>
      </c>
      <c r="W70" s="74">
        <f t="shared" si="4"/>
        <v>0</v>
      </c>
      <c r="X70" s="74">
        <f t="shared" si="5"/>
        <v>0</v>
      </c>
      <c r="Y70" s="74">
        <f t="shared" si="6"/>
        <v>0</v>
      </c>
      <c r="Z70" s="74">
        <f t="shared" si="7"/>
        <v>0</v>
      </c>
      <c r="AA70" s="74">
        <f t="shared" si="8"/>
        <v>0</v>
      </c>
    </row>
    <row r="71" spans="1:27" ht="24" customHeight="1" thickBot="1" x14ac:dyDescent="0.3">
      <c r="A71" s="71"/>
      <c r="B71" s="72"/>
      <c r="C71" s="77" t="str">
        <f>VLOOKUP($B71,Kod!$A$2:$B$1222,2,0)</f>
        <v>Укажите код ОО!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4">
        <f t="shared" si="1"/>
        <v>0</v>
      </c>
      <c r="U71" s="74">
        <f t="shared" si="2"/>
        <v>0</v>
      </c>
      <c r="V71" s="74">
        <f t="shared" si="3"/>
        <v>0</v>
      </c>
      <c r="W71" s="74">
        <f t="shared" si="4"/>
        <v>0</v>
      </c>
      <c r="X71" s="74">
        <f t="shared" si="5"/>
        <v>0</v>
      </c>
      <c r="Y71" s="74">
        <f t="shared" si="6"/>
        <v>0</v>
      </c>
      <c r="Z71" s="74">
        <f t="shared" si="7"/>
        <v>0</v>
      </c>
      <c r="AA71" s="74">
        <f t="shared" si="8"/>
        <v>0</v>
      </c>
    </row>
    <row r="72" spans="1:27" ht="24" customHeight="1" thickBot="1" x14ac:dyDescent="0.3">
      <c r="A72" s="71"/>
      <c r="B72" s="72"/>
      <c r="C72" s="77" t="str">
        <f>VLOOKUP($B72,Kod!$A$2:$B$1222,2,0)</f>
        <v>Укажите код ОО!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4">
        <f t="shared" si="1"/>
        <v>0</v>
      </c>
      <c r="U72" s="74">
        <f t="shared" si="2"/>
        <v>0</v>
      </c>
      <c r="V72" s="74">
        <f t="shared" si="3"/>
        <v>0</v>
      </c>
      <c r="W72" s="74">
        <f t="shared" si="4"/>
        <v>0</v>
      </c>
      <c r="X72" s="74">
        <f t="shared" si="5"/>
        <v>0</v>
      </c>
      <c r="Y72" s="74">
        <f t="shared" si="6"/>
        <v>0</v>
      </c>
      <c r="Z72" s="74">
        <f t="shared" si="7"/>
        <v>0</v>
      </c>
      <c r="AA72" s="74">
        <f t="shared" si="8"/>
        <v>0</v>
      </c>
    </row>
    <row r="73" spans="1:27" ht="24" customHeight="1" thickBot="1" x14ac:dyDescent="0.3">
      <c r="A73" s="71"/>
      <c r="B73" s="72"/>
      <c r="C73" s="77" t="str">
        <f>VLOOKUP($B73,Kod!$A$2:$B$1222,2,0)</f>
        <v>Укажите код ОО!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4">
        <f t="shared" si="1"/>
        <v>0</v>
      </c>
      <c r="U73" s="74">
        <f t="shared" si="2"/>
        <v>0</v>
      </c>
      <c r="V73" s="74">
        <f t="shared" si="3"/>
        <v>0</v>
      </c>
      <c r="W73" s="74">
        <f t="shared" si="4"/>
        <v>0</v>
      </c>
      <c r="X73" s="74">
        <f t="shared" si="5"/>
        <v>0</v>
      </c>
      <c r="Y73" s="74">
        <f t="shared" si="6"/>
        <v>0</v>
      </c>
      <c r="Z73" s="74">
        <f t="shared" si="7"/>
        <v>0</v>
      </c>
      <c r="AA73" s="74">
        <f t="shared" si="8"/>
        <v>0</v>
      </c>
    </row>
    <row r="74" spans="1:27" ht="24" customHeight="1" thickBot="1" x14ac:dyDescent="0.3">
      <c r="A74" s="71"/>
      <c r="B74" s="72"/>
      <c r="C74" s="77" t="str">
        <f>VLOOKUP($B74,Kod!$A$2:$B$1222,2,0)</f>
        <v>Укажите код ОО!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4">
        <f t="shared" si="1"/>
        <v>0</v>
      </c>
      <c r="U74" s="74">
        <f t="shared" si="2"/>
        <v>0</v>
      </c>
      <c r="V74" s="74">
        <f t="shared" si="3"/>
        <v>0</v>
      </c>
      <c r="W74" s="74">
        <f t="shared" si="4"/>
        <v>0</v>
      </c>
      <c r="X74" s="74">
        <f t="shared" si="5"/>
        <v>0</v>
      </c>
      <c r="Y74" s="74">
        <f t="shared" si="6"/>
        <v>0</v>
      </c>
      <c r="Z74" s="74">
        <f t="shared" si="7"/>
        <v>0</v>
      </c>
      <c r="AA74" s="74">
        <f t="shared" ref="AA74:AA137" si="9">SUM(X74:Z74)</f>
        <v>0</v>
      </c>
    </row>
    <row r="75" spans="1:27" ht="24" customHeight="1" thickBot="1" x14ac:dyDescent="0.3">
      <c r="A75" s="71"/>
      <c r="B75" s="72"/>
      <c r="C75" s="77" t="str">
        <f>VLOOKUP($B75,Kod!$A$2:$B$1222,2,0)</f>
        <v>Укажите код ОО!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4">
        <f t="shared" ref="T75:T138" si="10">E75+G75+I75</f>
        <v>0</v>
      </c>
      <c r="U75" s="74">
        <f t="shared" ref="U75:U138" si="11">K75+M75</f>
        <v>0</v>
      </c>
      <c r="V75" s="74">
        <f t="shared" ref="V75:V138" si="12">O75+Q75+S75</f>
        <v>0</v>
      </c>
      <c r="W75" s="74">
        <f t="shared" ref="W75:W138" si="13">SUM(T75:V75)</f>
        <v>0</v>
      </c>
      <c r="X75" s="74">
        <f t="shared" ref="X75:X138" si="14">D75+F75+H75</f>
        <v>0</v>
      </c>
      <c r="Y75" s="74">
        <f t="shared" ref="Y75:Y138" si="15">J75+L75</f>
        <v>0</v>
      </c>
      <c r="Z75" s="74">
        <f t="shared" ref="Z75:Z138" si="16">N75+P75+R75</f>
        <v>0</v>
      </c>
      <c r="AA75" s="74">
        <f t="shared" si="9"/>
        <v>0</v>
      </c>
    </row>
    <row r="76" spans="1:27" ht="24" customHeight="1" thickBot="1" x14ac:dyDescent="0.3">
      <c r="A76" s="71"/>
      <c r="B76" s="72"/>
      <c r="C76" s="77" t="str">
        <f>VLOOKUP($B76,Kod!$A$2:$B$1222,2,0)</f>
        <v>Укажите код ОО!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4">
        <f t="shared" si="10"/>
        <v>0</v>
      </c>
      <c r="U76" s="74">
        <f t="shared" si="11"/>
        <v>0</v>
      </c>
      <c r="V76" s="74">
        <f t="shared" si="12"/>
        <v>0</v>
      </c>
      <c r="W76" s="74">
        <f t="shared" si="13"/>
        <v>0</v>
      </c>
      <c r="X76" s="74">
        <f t="shared" si="14"/>
        <v>0</v>
      </c>
      <c r="Y76" s="74">
        <f t="shared" si="15"/>
        <v>0</v>
      </c>
      <c r="Z76" s="74">
        <f t="shared" si="16"/>
        <v>0</v>
      </c>
      <c r="AA76" s="74">
        <f t="shared" si="9"/>
        <v>0</v>
      </c>
    </row>
    <row r="77" spans="1:27" ht="24" customHeight="1" thickBot="1" x14ac:dyDescent="0.3">
      <c r="A77" s="71"/>
      <c r="B77" s="72"/>
      <c r="C77" s="77" t="str">
        <f>VLOOKUP($B77,Kod!$A$2:$B$1222,2,0)</f>
        <v>Укажите код ОО!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>
        <f t="shared" si="10"/>
        <v>0</v>
      </c>
      <c r="U77" s="74">
        <f t="shared" si="11"/>
        <v>0</v>
      </c>
      <c r="V77" s="74">
        <f t="shared" si="12"/>
        <v>0</v>
      </c>
      <c r="W77" s="74">
        <f t="shared" si="13"/>
        <v>0</v>
      </c>
      <c r="X77" s="74">
        <f t="shared" si="14"/>
        <v>0</v>
      </c>
      <c r="Y77" s="74">
        <f t="shared" si="15"/>
        <v>0</v>
      </c>
      <c r="Z77" s="74">
        <f t="shared" si="16"/>
        <v>0</v>
      </c>
      <c r="AA77" s="74">
        <f t="shared" si="9"/>
        <v>0</v>
      </c>
    </row>
    <row r="78" spans="1:27" ht="24" customHeight="1" thickBot="1" x14ac:dyDescent="0.3">
      <c r="A78" s="71"/>
      <c r="B78" s="72"/>
      <c r="C78" s="77" t="str">
        <f>VLOOKUP($B78,Kod!$A$2:$B$1222,2,0)</f>
        <v>Укажите код ОО!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4">
        <f t="shared" si="10"/>
        <v>0</v>
      </c>
      <c r="U78" s="74">
        <f t="shared" si="11"/>
        <v>0</v>
      </c>
      <c r="V78" s="74">
        <f t="shared" si="12"/>
        <v>0</v>
      </c>
      <c r="W78" s="74">
        <f t="shared" si="13"/>
        <v>0</v>
      </c>
      <c r="X78" s="74">
        <f t="shared" si="14"/>
        <v>0</v>
      </c>
      <c r="Y78" s="74">
        <f t="shared" si="15"/>
        <v>0</v>
      </c>
      <c r="Z78" s="74">
        <f t="shared" si="16"/>
        <v>0</v>
      </c>
      <c r="AA78" s="74">
        <f t="shared" si="9"/>
        <v>0</v>
      </c>
    </row>
    <row r="79" spans="1:27" ht="24" customHeight="1" thickBot="1" x14ac:dyDescent="0.3">
      <c r="A79" s="71"/>
      <c r="B79" s="72"/>
      <c r="C79" s="77" t="str">
        <f>VLOOKUP($B79,Kod!$A$2:$B$1222,2,0)</f>
        <v>Укажите код ОО!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4">
        <f t="shared" si="10"/>
        <v>0</v>
      </c>
      <c r="U79" s="74">
        <f t="shared" si="11"/>
        <v>0</v>
      </c>
      <c r="V79" s="74">
        <f t="shared" si="12"/>
        <v>0</v>
      </c>
      <c r="W79" s="74">
        <f t="shared" si="13"/>
        <v>0</v>
      </c>
      <c r="X79" s="74">
        <f t="shared" si="14"/>
        <v>0</v>
      </c>
      <c r="Y79" s="74">
        <f t="shared" si="15"/>
        <v>0</v>
      </c>
      <c r="Z79" s="74">
        <f t="shared" si="16"/>
        <v>0</v>
      </c>
      <c r="AA79" s="74">
        <f t="shared" si="9"/>
        <v>0</v>
      </c>
    </row>
    <row r="80" spans="1:27" ht="24" customHeight="1" thickBot="1" x14ac:dyDescent="0.3">
      <c r="A80" s="71"/>
      <c r="B80" s="72"/>
      <c r="C80" s="77" t="str">
        <f>VLOOKUP($B80,Kod!$A$2:$B$1222,2,0)</f>
        <v>Укажите код ОО!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4">
        <f t="shared" si="10"/>
        <v>0</v>
      </c>
      <c r="U80" s="74">
        <f t="shared" si="11"/>
        <v>0</v>
      </c>
      <c r="V80" s="74">
        <f t="shared" si="12"/>
        <v>0</v>
      </c>
      <c r="W80" s="74">
        <f t="shared" si="13"/>
        <v>0</v>
      </c>
      <c r="X80" s="74">
        <f t="shared" si="14"/>
        <v>0</v>
      </c>
      <c r="Y80" s="74">
        <f t="shared" si="15"/>
        <v>0</v>
      </c>
      <c r="Z80" s="74">
        <f t="shared" si="16"/>
        <v>0</v>
      </c>
      <c r="AA80" s="74">
        <f t="shared" si="9"/>
        <v>0</v>
      </c>
    </row>
    <row r="81" spans="1:27" ht="24" customHeight="1" thickBot="1" x14ac:dyDescent="0.3">
      <c r="A81" s="71"/>
      <c r="B81" s="72"/>
      <c r="C81" s="77" t="str">
        <f>VLOOKUP($B81,Kod!$A$2:$B$1222,2,0)</f>
        <v>Укажите код ОО!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4">
        <f t="shared" si="10"/>
        <v>0</v>
      </c>
      <c r="U81" s="74">
        <f t="shared" si="11"/>
        <v>0</v>
      </c>
      <c r="V81" s="74">
        <f t="shared" si="12"/>
        <v>0</v>
      </c>
      <c r="W81" s="74">
        <f t="shared" si="13"/>
        <v>0</v>
      </c>
      <c r="X81" s="74">
        <f t="shared" si="14"/>
        <v>0</v>
      </c>
      <c r="Y81" s="74">
        <f t="shared" si="15"/>
        <v>0</v>
      </c>
      <c r="Z81" s="74">
        <f t="shared" si="16"/>
        <v>0</v>
      </c>
      <c r="AA81" s="74">
        <f t="shared" si="9"/>
        <v>0</v>
      </c>
    </row>
    <row r="82" spans="1:27" ht="24" customHeight="1" thickBot="1" x14ac:dyDescent="0.3">
      <c r="A82" s="71"/>
      <c r="B82" s="72"/>
      <c r="C82" s="77" t="str">
        <f>VLOOKUP($B82,Kod!$A$2:$B$1222,2,0)</f>
        <v>Укажите код ОО!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>
        <f t="shared" si="10"/>
        <v>0</v>
      </c>
      <c r="U82" s="74">
        <f t="shared" si="11"/>
        <v>0</v>
      </c>
      <c r="V82" s="74">
        <f t="shared" si="12"/>
        <v>0</v>
      </c>
      <c r="W82" s="74">
        <f t="shared" si="13"/>
        <v>0</v>
      </c>
      <c r="X82" s="74">
        <f t="shared" si="14"/>
        <v>0</v>
      </c>
      <c r="Y82" s="74">
        <f t="shared" si="15"/>
        <v>0</v>
      </c>
      <c r="Z82" s="74">
        <f t="shared" si="16"/>
        <v>0</v>
      </c>
      <c r="AA82" s="74">
        <f t="shared" si="9"/>
        <v>0</v>
      </c>
    </row>
    <row r="83" spans="1:27" ht="24" customHeight="1" thickBot="1" x14ac:dyDescent="0.3">
      <c r="A83" s="71"/>
      <c r="B83" s="72"/>
      <c r="C83" s="77" t="str">
        <f>VLOOKUP($B83,Kod!$A$2:$B$1222,2,0)</f>
        <v>Укажите код ОО!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4">
        <f t="shared" si="10"/>
        <v>0</v>
      </c>
      <c r="U83" s="74">
        <f t="shared" si="11"/>
        <v>0</v>
      </c>
      <c r="V83" s="74">
        <f t="shared" si="12"/>
        <v>0</v>
      </c>
      <c r="W83" s="74">
        <f t="shared" si="13"/>
        <v>0</v>
      </c>
      <c r="X83" s="74">
        <f t="shared" si="14"/>
        <v>0</v>
      </c>
      <c r="Y83" s="74">
        <f t="shared" si="15"/>
        <v>0</v>
      </c>
      <c r="Z83" s="74">
        <f t="shared" si="16"/>
        <v>0</v>
      </c>
      <c r="AA83" s="74">
        <f t="shared" si="9"/>
        <v>0</v>
      </c>
    </row>
    <row r="84" spans="1:27" ht="24" customHeight="1" thickBot="1" x14ac:dyDescent="0.3">
      <c r="A84" s="71"/>
      <c r="B84" s="72"/>
      <c r="C84" s="77" t="str">
        <f>VLOOKUP($B84,Kod!$A$2:$B$1222,2,0)</f>
        <v>Укажите код ОО!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4">
        <f t="shared" si="10"/>
        <v>0</v>
      </c>
      <c r="U84" s="74">
        <f t="shared" si="11"/>
        <v>0</v>
      </c>
      <c r="V84" s="74">
        <f t="shared" si="12"/>
        <v>0</v>
      </c>
      <c r="W84" s="74">
        <f t="shared" si="13"/>
        <v>0</v>
      </c>
      <c r="X84" s="74">
        <f t="shared" si="14"/>
        <v>0</v>
      </c>
      <c r="Y84" s="74">
        <f t="shared" si="15"/>
        <v>0</v>
      </c>
      <c r="Z84" s="74">
        <f t="shared" si="16"/>
        <v>0</v>
      </c>
      <c r="AA84" s="74">
        <f t="shared" si="9"/>
        <v>0</v>
      </c>
    </row>
    <row r="85" spans="1:27" ht="24" customHeight="1" thickBot="1" x14ac:dyDescent="0.3">
      <c r="A85" s="71"/>
      <c r="B85" s="72"/>
      <c r="C85" s="77" t="str">
        <f>VLOOKUP($B85,Kod!$A$2:$B$1222,2,0)</f>
        <v>Укажите код ОО!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4">
        <f t="shared" si="10"/>
        <v>0</v>
      </c>
      <c r="U85" s="74">
        <f t="shared" si="11"/>
        <v>0</v>
      </c>
      <c r="V85" s="74">
        <f t="shared" si="12"/>
        <v>0</v>
      </c>
      <c r="W85" s="74">
        <f t="shared" si="13"/>
        <v>0</v>
      </c>
      <c r="X85" s="74">
        <f t="shared" si="14"/>
        <v>0</v>
      </c>
      <c r="Y85" s="74">
        <f t="shared" si="15"/>
        <v>0</v>
      </c>
      <c r="Z85" s="74">
        <f t="shared" si="16"/>
        <v>0</v>
      </c>
      <c r="AA85" s="74">
        <f t="shared" si="9"/>
        <v>0</v>
      </c>
    </row>
    <row r="86" spans="1:27" ht="24" customHeight="1" thickBot="1" x14ac:dyDescent="0.3">
      <c r="A86" s="71"/>
      <c r="B86" s="72"/>
      <c r="C86" s="77" t="str">
        <f>VLOOKUP($B86,Kod!$A$2:$B$1222,2,0)</f>
        <v>Укажите код ОО!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>
        <f t="shared" si="10"/>
        <v>0</v>
      </c>
      <c r="U86" s="74">
        <f t="shared" si="11"/>
        <v>0</v>
      </c>
      <c r="V86" s="74">
        <f t="shared" si="12"/>
        <v>0</v>
      </c>
      <c r="W86" s="74">
        <f t="shared" si="13"/>
        <v>0</v>
      </c>
      <c r="X86" s="74">
        <f t="shared" si="14"/>
        <v>0</v>
      </c>
      <c r="Y86" s="74">
        <f t="shared" si="15"/>
        <v>0</v>
      </c>
      <c r="Z86" s="74">
        <f t="shared" si="16"/>
        <v>0</v>
      </c>
      <c r="AA86" s="74">
        <f t="shared" si="9"/>
        <v>0</v>
      </c>
    </row>
    <row r="87" spans="1:27" ht="24" customHeight="1" thickBot="1" x14ac:dyDescent="0.3">
      <c r="A87" s="71"/>
      <c r="B87" s="72"/>
      <c r="C87" s="77" t="str">
        <f>VLOOKUP($B87,Kod!$A$2:$B$1222,2,0)</f>
        <v>Укажите код ОО!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4">
        <f t="shared" si="10"/>
        <v>0</v>
      </c>
      <c r="U87" s="74">
        <f t="shared" si="11"/>
        <v>0</v>
      </c>
      <c r="V87" s="74">
        <f t="shared" si="12"/>
        <v>0</v>
      </c>
      <c r="W87" s="74">
        <f t="shared" si="13"/>
        <v>0</v>
      </c>
      <c r="X87" s="74">
        <f t="shared" si="14"/>
        <v>0</v>
      </c>
      <c r="Y87" s="74">
        <f t="shared" si="15"/>
        <v>0</v>
      </c>
      <c r="Z87" s="74">
        <f t="shared" si="16"/>
        <v>0</v>
      </c>
      <c r="AA87" s="74">
        <f t="shared" si="9"/>
        <v>0</v>
      </c>
    </row>
    <row r="88" spans="1:27" ht="24" customHeight="1" thickBot="1" x14ac:dyDescent="0.3">
      <c r="A88" s="71"/>
      <c r="B88" s="72"/>
      <c r="C88" s="77" t="str">
        <f>VLOOKUP($B88,Kod!$A$2:$B$1222,2,0)</f>
        <v>Укажите код ОО!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4">
        <f t="shared" si="10"/>
        <v>0</v>
      </c>
      <c r="U88" s="74">
        <f t="shared" si="11"/>
        <v>0</v>
      </c>
      <c r="V88" s="74">
        <f t="shared" si="12"/>
        <v>0</v>
      </c>
      <c r="W88" s="74">
        <f t="shared" si="13"/>
        <v>0</v>
      </c>
      <c r="X88" s="74">
        <f t="shared" si="14"/>
        <v>0</v>
      </c>
      <c r="Y88" s="74">
        <f t="shared" si="15"/>
        <v>0</v>
      </c>
      <c r="Z88" s="74">
        <f t="shared" si="16"/>
        <v>0</v>
      </c>
      <c r="AA88" s="74">
        <f t="shared" si="9"/>
        <v>0</v>
      </c>
    </row>
    <row r="89" spans="1:27" ht="24" customHeight="1" thickBot="1" x14ac:dyDescent="0.3">
      <c r="A89" s="71"/>
      <c r="B89" s="72"/>
      <c r="C89" s="77" t="str">
        <f>VLOOKUP($B89,Kod!$A$2:$B$1222,2,0)</f>
        <v>Укажите код ОО!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4">
        <f t="shared" si="10"/>
        <v>0</v>
      </c>
      <c r="U89" s="74">
        <f t="shared" si="11"/>
        <v>0</v>
      </c>
      <c r="V89" s="74">
        <f t="shared" si="12"/>
        <v>0</v>
      </c>
      <c r="W89" s="74">
        <f t="shared" si="13"/>
        <v>0</v>
      </c>
      <c r="X89" s="74">
        <f t="shared" si="14"/>
        <v>0</v>
      </c>
      <c r="Y89" s="74">
        <f t="shared" si="15"/>
        <v>0</v>
      </c>
      <c r="Z89" s="74">
        <f t="shared" si="16"/>
        <v>0</v>
      </c>
      <c r="AA89" s="74">
        <f t="shared" si="9"/>
        <v>0</v>
      </c>
    </row>
    <row r="90" spans="1:27" ht="24" customHeight="1" thickBot="1" x14ac:dyDescent="0.3">
      <c r="A90" s="71"/>
      <c r="B90" s="72"/>
      <c r="C90" s="77" t="str">
        <f>VLOOKUP($B90,Kod!$A$2:$B$1222,2,0)</f>
        <v>Укажите код ОО!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4">
        <f t="shared" si="10"/>
        <v>0</v>
      </c>
      <c r="U90" s="74">
        <f t="shared" si="11"/>
        <v>0</v>
      </c>
      <c r="V90" s="74">
        <f t="shared" si="12"/>
        <v>0</v>
      </c>
      <c r="W90" s="74">
        <f t="shared" si="13"/>
        <v>0</v>
      </c>
      <c r="X90" s="74">
        <f t="shared" si="14"/>
        <v>0</v>
      </c>
      <c r="Y90" s="74">
        <f t="shared" si="15"/>
        <v>0</v>
      </c>
      <c r="Z90" s="74">
        <f t="shared" si="16"/>
        <v>0</v>
      </c>
      <c r="AA90" s="74">
        <f t="shared" si="9"/>
        <v>0</v>
      </c>
    </row>
    <row r="91" spans="1:27" ht="24" customHeight="1" thickBot="1" x14ac:dyDescent="0.3">
      <c r="A91" s="71"/>
      <c r="B91" s="72"/>
      <c r="C91" s="77" t="str">
        <f>VLOOKUP($B91,Kod!$A$2:$B$1222,2,0)</f>
        <v>Укажите код ОО!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4">
        <f t="shared" si="10"/>
        <v>0</v>
      </c>
      <c r="U91" s="74">
        <f t="shared" si="11"/>
        <v>0</v>
      </c>
      <c r="V91" s="74">
        <f t="shared" si="12"/>
        <v>0</v>
      </c>
      <c r="W91" s="74">
        <f t="shared" si="13"/>
        <v>0</v>
      </c>
      <c r="X91" s="74">
        <f t="shared" si="14"/>
        <v>0</v>
      </c>
      <c r="Y91" s="74">
        <f t="shared" si="15"/>
        <v>0</v>
      </c>
      <c r="Z91" s="74">
        <f t="shared" si="16"/>
        <v>0</v>
      </c>
      <c r="AA91" s="74">
        <f t="shared" si="9"/>
        <v>0</v>
      </c>
    </row>
    <row r="92" spans="1:27" ht="24" customHeight="1" thickBot="1" x14ac:dyDescent="0.3">
      <c r="A92" s="71"/>
      <c r="B92" s="72"/>
      <c r="C92" s="77" t="str">
        <f>VLOOKUP($B92,Kod!$A$2:$B$1222,2,0)</f>
        <v>Укажите код ОО!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4">
        <f t="shared" si="10"/>
        <v>0</v>
      </c>
      <c r="U92" s="74">
        <f t="shared" si="11"/>
        <v>0</v>
      </c>
      <c r="V92" s="74">
        <f t="shared" si="12"/>
        <v>0</v>
      </c>
      <c r="W92" s="74">
        <f t="shared" si="13"/>
        <v>0</v>
      </c>
      <c r="X92" s="74">
        <f t="shared" si="14"/>
        <v>0</v>
      </c>
      <c r="Y92" s="74">
        <f t="shared" si="15"/>
        <v>0</v>
      </c>
      <c r="Z92" s="74">
        <f t="shared" si="16"/>
        <v>0</v>
      </c>
      <c r="AA92" s="74">
        <f t="shared" si="9"/>
        <v>0</v>
      </c>
    </row>
    <row r="93" spans="1:27" ht="24" customHeight="1" thickBot="1" x14ac:dyDescent="0.3">
      <c r="A93" s="71"/>
      <c r="B93" s="72"/>
      <c r="C93" s="77" t="str">
        <f>VLOOKUP($B93,Kod!$A$2:$B$1222,2,0)</f>
        <v>Укажите код ОО!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4">
        <f t="shared" si="10"/>
        <v>0</v>
      </c>
      <c r="U93" s="74">
        <f t="shared" si="11"/>
        <v>0</v>
      </c>
      <c r="V93" s="74">
        <f t="shared" si="12"/>
        <v>0</v>
      </c>
      <c r="W93" s="74">
        <f t="shared" si="13"/>
        <v>0</v>
      </c>
      <c r="X93" s="74">
        <f t="shared" si="14"/>
        <v>0</v>
      </c>
      <c r="Y93" s="74">
        <f t="shared" si="15"/>
        <v>0</v>
      </c>
      <c r="Z93" s="74">
        <f t="shared" si="16"/>
        <v>0</v>
      </c>
      <c r="AA93" s="74">
        <f t="shared" si="9"/>
        <v>0</v>
      </c>
    </row>
    <row r="94" spans="1:27" ht="24" customHeight="1" thickBot="1" x14ac:dyDescent="0.3">
      <c r="A94" s="71"/>
      <c r="B94" s="72"/>
      <c r="C94" s="77" t="str">
        <f>VLOOKUP($B94,Kod!$A$2:$B$1222,2,0)</f>
        <v>Укажите код ОО!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4">
        <f t="shared" si="10"/>
        <v>0</v>
      </c>
      <c r="U94" s="74">
        <f t="shared" si="11"/>
        <v>0</v>
      </c>
      <c r="V94" s="74">
        <f t="shared" si="12"/>
        <v>0</v>
      </c>
      <c r="W94" s="74">
        <f t="shared" si="13"/>
        <v>0</v>
      </c>
      <c r="X94" s="74">
        <f t="shared" si="14"/>
        <v>0</v>
      </c>
      <c r="Y94" s="74">
        <f t="shared" si="15"/>
        <v>0</v>
      </c>
      <c r="Z94" s="74">
        <f t="shared" si="16"/>
        <v>0</v>
      </c>
      <c r="AA94" s="74">
        <f t="shared" si="9"/>
        <v>0</v>
      </c>
    </row>
    <row r="95" spans="1:27" ht="24" customHeight="1" thickBot="1" x14ac:dyDescent="0.3">
      <c r="A95" s="71"/>
      <c r="B95" s="72"/>
      <c r="C95" s="77" t="str">
        <f>VLOOKUP($B95,Kod!$A$2:$B$1222,2,0)</f>
        <v>Укажите код ОО!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>
        <f t="shared" si="10"/>
        <v>0</v>
      </c>
      <c r="U95" s="74">
        <f t="shared" si="11"/>
        <v>0</v>
      </c>
      <c r="V95" s="74">
        <f t="shared" si="12"/>
        <v>0</v>
      </c>
      <c r="W95" s="74">
        <f t="shared" si="13"/>
        <v>0</v>
      </c>
      <c r="X95" s="74">
        <f t="shared" si="14"/>
        <v>0</v>
      </c>
      <c r="Y95" s="74">
        <f t="shared" si="15"/>
        <v>0</v>
      </c>
      <c r="Z95" s="74">
        <f t="shared" si="16"/>
        <v>0</v>
      </c>
      <c r="AA95" s="74">
        <f t="shared" si="9"/>
        <v>0</v>
      </c>
    </row>
    <row r="96" spans="1:27" ht="24" customHeight="1" thickBot="1" x14ac:dyDescent="0.3">
      <c r="A96" s="71"/>
      <c r="B96" s="72"/>
      <c r="C96" s="77" t="str">
        <f>VLOOKUP($B96,Kod!$A$2:$B$1222,2,0)</f>
        <v>Укажите код ОО!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4">
        <f t="shared" si="10"/>
        <v>0</v>
      </c>
      <c r="U96" s="74">
        <f t="shared" si="11"/>
        <v>0</v>
      </c>
      <c r="V96" s="74">
        <f t="shared" si="12"/>
        <v>0</v>
      </c>
      <c r="W96" s="74">
        <f t="shared" si="13"/>
        <v>0</v>
      </c>
      <c r="X96" s="74">
        <f t="shared" si="14"/>
        <v>0</v>
      </c>
      <c r="Y96" s="74">
        <f t="shared" si="15"/>
        <v>0</v>
      </c>
      <c r="Z96" s="74">
        <f t="shared" si="16"/>
        <v>0</v>
      </c>
      <c r="AA96" s="74">
        <f t="shared" si="9"/>
        <v>0</v>
      </c>
    </row>
    <row r="97" spans="1:27" ht="24" customHeight="1" thickBot="1" x14ac:dyDescent="0.3">
      <c r="A97" s="71"/>
      <c r="B97" s="72"/>
      <c r="C97" s="77" t="str">
        <f>VLOOKUP($B97,Kod!$A$2:$B$1222,2,0)</f>
        <v>Укажите код ОО!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4">
        <f t="shared" si="10"/>
        <v>0</v>
      </c>
      <c r="U97" s="74">
        <f t="shared" si="11"/>
        <v>0</v>
      </c>
      <c r="V97" s="74">
        <f t="shared" si="12"/>
        <v>0</v>
      </c>
      <c r="W97" s="74">
        <f t="shared" si="13"/>
        <v>0</v>
      </c>
      <c r="X97" s="74">
        <f t="shared" si="14"/>
        <v>0</v>
      </c>
      <c r="Y97" s="74">
        <f t="shared" si="15"/>
        <v>0</v>
      </c>
      <c r="Z97" s="74">
        <f t="shared" si="16"/>
        <v>0</v>
      </c>
      <c r="AA97" s="74">
        <f t="shared" si="9"/>
        <v>0</v>
      </c>
    </row>
    <row r="98" spans="1:27" ht="24" customHeight="1" thickBot="1" x14ac:dyDescent="0.3">
      <c r="A98" s="71"/>
      <c r="B98" s="72"/>
      <c r="C98" s="77" t="str">
        <f>VLOOKUP($B98,Kod!$A$2:$B$1222,2,0)</f>
        <v>Укажите код ОО!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>
        <f t="shared" si="10"/>
        <v>0</v>
      </c>
      <c r="U98" s="74">
        <f t="shared" si="11"/>
        <v>0</v>
      </c>
      <c r="V98" s="74">
        <f t="shared" si="12"/>
        <v>0</v>
      </c>
      <c r="W98" s="74">
        <f t="shared" si="13"/>
        <v>0</v>
      </c>
      <c r="X98" s="74">
        <f t="shared" si="14"/>
        <v>0</v>
      </c>
      <c r="Y98" s="74">
        <f t="shared" si="15"/>
        <v>0</v>
      </c>
      <c r="Z98" s="74">
        <f t="shared" si="16"/>
        <v>0</v>
      </c>
      <c r="AA98" s="74">
        <f t="shared" si="9"/>
        <v>0</v>
      </c>
    </row>
    <row r="99" spans="1:27" ht="24" customHeight="1" thickBot="1" x14ac:dyDescent="0.3">
      <c r="A99" s="71"/>
      <c r="B99" s="72"/>
      <c r="C99" s="77" t="str">
        <f>VLOOKUP($B99,Kod!$A$2:$B$1222,2,0)</f>
        <v>Укажите код ОО!</v>
      </c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4">
        <f t="shared" si="10"/>
        <v>0</v>
      </c>
      <c r="U99" s="74">
        <f t="shared" si="11"/>
        <v>0</v>
      </c>
      <c r="V99" s="74">
        <f t="shared" si="12"/>
        <v>0</v>
      </c>
      <c r="W99" s="74">
        <f t="shared" si="13"/>
        <v>0</v>
      </c>
      <c r="X99" s="74">
        <f t="shared" si="14"/>
        <v>0</v>
      </c>
      <c r="Y99" s="74">
        <f t="shared" si="15"/>
        <v>0</v>
      </c>
      <c r="Z99" s="74">
        <f t="shared" si="16"/>
        <v>0</v>
      </c>
      <c r="AA99" s="74">
        <f t="shared" si="9"/>
        <v>0</v>
      </c>
    </row>
    <row r="100" spans="1:27" ht="24" customHeight="1" thickBot="1" x14ac:dyDescent="0.3">
      <c r="A100" s="71"/>
      <c r="B100" s="72"/>
      <c r="C100" s="77" t="str">
        <f>VLOOKUP($B100,Kod!$A$2:$B$1222,2,0)</f>
        <v>Укажите код ОО!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4">
        <f t="shared" si="10"/>
        <v>0</v>
      </c>
      <c r="U100" s="74">
        <f t="shared" si="11"/>
        <v>0</v>
      </c>
      <c r="V100" s="74">
        <f t="shared" si="12"/>
        <v>0</v>
      </c>
      <c r="W100" s="74">
        <f t="shared" si="13"/>
        <v>0</v>
      </c>
      <c r="X100" s="74">
        <f t="shared" si="14"/>
        <v>0</v>
      </c>
      <c r="Y100" s="74">
        <f t="shared" si="15"/>
        <v>0</v>
      </c>
      <c r="Z100" s="74">
        <f t="shared" si="16"/>
        <v>0</v>
      </c>
      <c r="AA100" s="74">
        <f t="shared" si="9"/>
        <v>0</v>
      </c>
    </row>
    <row r="101" spans="1:27" ht="24" customHeight="1" thickBot="1" x14ac:dyDescent="0.3">
      <c r="A101" s="71"/>
      <c r="B101" s="72"/>
      <c r="C101" s="77" t="str">
        <f>VLOOKUP($B101,Kod!$A$2:$B$1222,2,0)</f>
        <v>Укажите код ОО!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4">
        <f t="shared" si="10"/>
        <v>0</v>
      </c>
      <c r="U101" s="74">
        <f t="shared" si="11"/>
        <v>0</v>
      </c>
      <c r="V101" s="74">
        <f t="shared" si="12"/>
        <v>0</v>
      </c>
      <c r="W101" s="74">
        <f t="shared" si="13"/>
        <v>0</v>
      </c>
      <c r="X101" s="74">
        <f t="shared" si="14"/>
        <v>0</v>
      </c>
      <c r="Y101" s="74">
        <f t="shared" si="15"/>
        <v>0</v>
      </c>
      <c r="Z101" s="74">
        <f t="shared" si="16"/>
        <v>0</v>
      </c>
      <c r="AA101" s="74">
        <f t="shared" si="9"/>
        <v>0</v>
      </c>
    </row>
    <row r="102" spans="1:27" ht="24" customHeight="1" thickBot="1" x14ac:dyDescent="0.3">
      <c r="A102" s="71"/>
      <c r="B102" s="72"/>
      <c r="C102" s="77" t="str">
        <f>VLOOKUP($B102,Kod!$A$2:$B$1222,2,0)</f>
        <v>Укажите код ОО!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4">
        <f t="shared" si="10"/>
        <v>0</v>
      </c>
      <c r="U102" s="74">
        <f t="shared" si="11"/>
        <v>0</v>
      </c>
      <c r="V102" s="74">
        <f t="shared" si="12"/>
        <v>0</v>
      </c>
      <c r="W102" s="74">
        <f t="shared" si="13"/>
        <v>0</v>
      </c>
      <c r="X102" s="74">
        <f t="shared" si="14"/>
        <v>0</v>
      </c>
      <c r="Y102" s="74">
        <f t="shared" si="15"/>
        <v>0</v>
      </c>
      <c r="Z102" s="74">
        <f t="shared" si="16"/>
        <v>0</v>
      </c>
      <c r="AA102" s="74">
        <f t="shared" si="9"/>
        <v>0</v>
      </c>
    </row>
    <row r="103" spans="1:27" ht="24" customHeight="1" thickBot="1" x14ac:dyDescent="0.3">
      <c r="A103" s="71"/>
      <c r="B103" s="72"/>
      <c r="C103" s="77" t="str">
        <f>VLOOKUP($B103,Kod!$A$2:$B$1222,2,0)</f>
        <v>Укажите код ОО!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4">
        <f t="shared" si="10"/>
        <v>0</v>
      </c>
      <c r="U103" s="74">
        <f t="shared" si="11"/>
        <v>0</v>
      </c>
      <c r="V103" s="74">
        <f t="shared" si="12"/>
        <v>0</v>
      </c>
      <c r="W103" s="74">
        <f t="shared" si="13"/>
        <v>0</v>
      </c>
      <c r="X103" s="74">
        <f t="shared" si="14"/>
        <v>0</v>
      </c>
      <c r="Y103" s="74">
        <f t="shared" si="15"/>
        <v>0</v>
      </c>
      <c r="Z103" s="74">
        <f t="shared" si="16"/>
        <v>0</v>
      </c>
      <c r="AA103" s="74">
        <f t="shared" si="9"/>
        <v>0</v>
      </c>
    </row>
    <row r="104" spans="1:27" ht="24" customHeight="1" thickBot="1" x14ac:dyDescent="0.3">
      <c r="A104" s="71"/>
      <c r="B104" s="72"/>
      <c r="C104" s="77" t="str">
        <f>VLOOKUP($B104,Kod!$A$2:$B$1222,2,0)</f>
        <v>Укажите код ОО!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4">
        <f t="shared" si="10"/>
        <v>0</v>
      </c>
      <c r="U104" s="74">
        <f t="shared" si="11"/>
        <v>0</v>
      </c>
      <c r="V104" s="74">
        <f t="shared" si="12"/>
        <v>0</v>
      </c>
      <c r="W104" s="74">
        <f t="shared" si="13"/>
        <v>0</v>
      </c>
      <c r="X104" s="74">
        <f t="shared" si="14"/>
        <v>0</v>
      </c>
      <c r="Y104" s="74">
        <f t="shared" si="15"/>
        <v>0</v>
      </c>
      <c r="Z104" s="74">
        <f t="shared" si="16"/>
        <v>0</v>
      </c>
      <c r="AA104" s="74">
        <f t="shared" si="9"/>
        <v>0</v>
      </c>
    </row>
    <row r="105" spans="1:27" ht="24" customHeight="1" thickBot="1" x14ac:dyDescent="0.3">
      <c r="A105" s="71"/>
      <c r="B105" s="72"/>
      <c r="C105" s="77" t="str">
        <f>VLOOKUP($B105,Kod!$A$2:$B$1222,2,0)</f>
        <v>Укажите код ОО!</v>
      </c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4">
        <f t="shared" si="10"/>
        <v>0</v>
      </c>
      <c r="U105" s="74">
        <f t="shared" si="11"/>
        <v>0</v>
      </c>
      <c r="V105" s="74">
        <f t="shared" si="12"/>
        <v>0</v>
      </c>
      <c r="W105" s="74">
        <f t="shared" si="13"/>
        <v>0</v>
      </c>
      <c r="X105" s="74">
        <f t="shared" si="14"/>
        <v>0</v>
      </c>
      <c r="Y105" s="74">
        <f t="shared" si="15"/>
        <v>0</v>
      </c>
      <c r="Z105" s="74">
        <f t="shared" si="16"/>
        <v>0</v>
      </c>
      <c r="AA105" s="74">
        <f t="shared" si="9"/>
        <v>0</v>
      </c>
    </row>
    <row r="106" spans="1:27" ht="24" customHeight="1" thickBot="1" x14ac:dyDescent="0.3">
      <c r="A106" s="71"/>
      <c r="B106" s="72"/>
      <c r="C106" s="77" t="str">
        <f>VLOOKUP($B106,Kod!$A$2:$B$1222,2,0)</f>
        <v>Укажите код ОО!</v>
      </c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4">
        <f t="shared" si="10"/>
        <v>0</v>
      </c>
      <c r="U106" s="74">
        <f t="shared" si="11"/>
        <v>0</v>
      </c>
      <c r="V106" s="74">
        <f t="shared" si="12"/>
        <v>0</v>
      </c>
      <c r="W106" s="74">
        <f t="shared" si="13"/>
        <v>0</v>
      </c>
      <c r="X106" s="74">
        <f t="shared" si="14"/>
        <v>0</v>
      </c>
      <c r="Y106" s="74">
        <f t="shared" si="15"/>
        <v>0</v>
      </c>
      <c r="Z106" s="74">
        <f t="shared" si="16"/>
        <v>0</v>
      </c>
      <c r="AA106" s="74">
        <f t="shared" si="9"/>
        <v>0</v>
      </c>
    </row>
    <row r="107" spans="1:27" ht="24" customHeight="1" thickBot="1" x14ac:dyDescent="0.3">
      <c r="A107" s="71"/>
      <c r="B107" s="72"/>
      <c r="C107" s="77" t="str">
        <f>VLOOKUP($B107,Kod!$A$2:$B$1222,2,0)</f>
        <v>Укажите код ОО!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4">
        <f t="shared" si="10"/>
        <v>0</v>
      </c>
      <c r="U107" s="74">
        <f t="shared" si="11"/>
        <v>0</v>
      </c>
      <c r="V107" s="74">
        <f t="shared" si="12"/>
        <v>0</v>
      </c>
      <c r="W107" s="74">
        <f t="shared" si="13"/>
        <v>0</v>
      </c>
      <c r="X107" s="74">
        <f t="shared" si="14"/>
        <v>0</v>
      </c>
      <c r="Y107" s="74">
        <f t="shared" si="15"/>
        <v>0</v>
      </c>
      <c r="Z107" s="74">
        <f t="shared" si="16"/>
        <v>0</v>
      </c>
      <c r="AA107" s="74">
        <f t="shared" si="9"/>
        <v>0</v>
      </c>
    </row>
    <row r="108" spans="1:27" ht="24" customHeight="1" thickBot="1" x14ac:dyDescent="0.3">
      <c r="A108" s="71"/>
      <c r="B108" s="72"/>
      <c r="C108" s="77" t="str">
        <f>VLOOKUP($B108,Kod!$A$2:$B$1222,2,0)</f>
        <v>Укажите код ОО!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4">
        <f t="shared" si="10"/>
        <v>0</v>
      </c>
      <c r="U108" s="74">
        <f t="shared" si="11"/>
        <v>0</v>
      </c>
      <c r="V108" s="74">
        <f t="shared" si="12"/>
        <v>0</v>
      </c>
      <c r="W108" s="74">
        <f t="shared" si="13"/>
        <v>0</v>
      </c>
      <c r="X108" s="74">
        <f t="shared" si="14"/>
        <v>0</v>
      </c>
      <c r="Y108" s="74">
        <f t="shared" si="15"/>
        <v>0</v>
      </c>
      <c r="Z108" s="74">
        <f t="shared" si="16"/>
        <v>0</v>
      </c>
      <c r="AA108" s="74">
        <f t="shared" si="9"/>
        <v>0</v>
      </c>
    </row>
    <row r="109" spans="1:27" ht="24" customHeight="1" thickBot="1" x14ac:dyDescent="0.3">
      <c r="A109" s="71"/>
      <c r="B109" s="72"/>
      <c r="C109" s="77" t="str">
        <f>VLOOKUP($B109,Kod!$A$2:$B$1222,2,0)</f>
        <v>Укажите код ОО!</v>
      </c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4">
        <f t="shared" si="10"/>
        <v>0</v>
      </c>
      <c r="U109" s="74">
        <f t="shared" si="11"/>
        <v>0</v>
      </c>
      <c r="V109" s="74">
        <f t="shared" si="12"/>
        <v>0</v>
      </c>
      <c r="W109" s="74">
        <f t="shared" si="13"/>
        <v>0</v>
      </c>
      <c r="X109" s="74">
        <f t="shared" si="14"/>
        <v>0</v>
      </c>
      <c r="Y109" s="74">
        <f t="shared" si="15"/>
        <v>0</v>
      </c>
      <c r="Z109" s="74">
        <f t="shared" si="16"/>
        <v>0</v>
      </c>
      <c r="AA109" s="74">
        <f t="shared" si="9"/>
        <v>0</v>
      </c>
    </row>
    <row r="110" spans="1:27" ht="24" customHeight="1" thickBot="1" x14ac:dyDescent="0.3">
      <c r="A110" s="71"/>
      <c r="B110" s="72"/>
      <c r="C110" s="77" t="str">
        <f>VLOOKUP($B110,Kod!$A$2:$B$1222,2,0)</f>
        <v>Укажите код ОО!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4">
        <f t="shared" si="10"/>
        <v>0</v>
      </c>
      <c r="U110" s="74">
        <f t="shared" si="11"/>
        <v>0</v>
      </c>
      <c r="V110" s="74">
        <f t="shared" si="12"/>
        <v>0</v>
      </c>
      <c r="W110" s="74">
        <f t="shared" si="13"/>
        <v>0</v>
      </c>
      <c r="X110" s="74">
        <f t="shared" si="14"/>
        <v>0</v>
      </c>
      <c r="Y110" s="74">
        <f t="shared" si="15"/>
        <v>0</v>
      </c>
      <c r="Z110" s="74">
        <f t="shared" si="16"/>
        <v>0</v>
      </c>
      <c r="AA110" s="74">
        <f t="shared" si="9"/>
        <v>0</v>
      </c>
    </row>
    <row r="111" spans="1:27" ht="24" customHeight="1" thickBot="1" x14ac:dyDescent="0.3">
      <c r="A111" s="71"/>
      <c r="B111" s="72"/>
      <c r="C111" s="77" t="str">
        <f>VLOOKUP($B111,Kod!$A$2:$B$1222,2,0)</f>
        <v>Укажите код ОО!</v>
      </c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4">
        <f t="shared" si="10"/>
        <v>0</v>
      </c>
      <c r="U111" s="74">
        <f t="shared" si="11"/>
        <v>0</v>
      </c>
      <c r="V111" s="74">
        <f t="shared" si="12"/>
        <v>0</v>
      </c>
      <c r="W111" s="74">
        <f t="shared" si="13"/>
        <v>0</v>
      </c>
      <c r="X111" s="74">
        <f t="shared" si="14"/>
        <v>0</v>
      </c>
      <c r="Y111" s="74">
        <f t="shared" si="15"/>
        <v>0</v>
      </c>
      <c r="Z111" s="74">
        <f t="shared" si="16"/>
        <v>0</v>
      </c>
      <c r="AA111" s="74">
        <f t="shared" si="9"/>
        <v>0</v>
      </c>
    </row>
    <row r="112" spans="1:27" ht="24" customHeight="1" thickBot="1" x14ac:dyDescent="0.3">
      <c r="A112" s="71"/>
      <c r="B112" s="72"/>
      <c r="C112" s="77" t="str">
        <f>VLOOKUP($B112,Kod!$A$2:$B$1222,2,0)</f>
        <v>Укажите код ОО!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4">
        <f t="shared" si="10"/>
        <v>0</v>
      </c>
      <c r="U112" s="74">
        <f t="shared" si="11"/>
        <v>0</v>
      </c>
      <c r="V112" s="74">
        <f t="shared" si="12"/>
        <v>0</v>
      </c>
      <c r="W112" s="74">
        <f t="shared" si="13"/>
        <v>0</v>
      </c>
      <c r="X112" s="74">
        <f t="shared" si="14"/>
        <v>0</v>
      </c>
      <c r="Y112" s="74">
        <f t="shared" si="15"/>
        <v>0</v>
      </c>
      <c r="Z112" s="74">
        <f t="shared" si="16"/>
        <v>0</v>
      </c>
      <c r="AA112" s="74">
        <f t="shared" si="9"/>
        <v>0</v>
      </c>
    </row>
    <row r="113" spans="1:27" ht="24" customHeight="1" thickBot="1" x14ac:dyDescent="0.3">
      <c r="A113" s="71"/>
      <c r="B113" s="72"/>
      <c r="C113" s="77" t="str">
        <f>VLOOKUP($B113,Kod!$A$2:$B$1222,2,0)</f>
        <v>Укажите код ОО!</v>
      </c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4">
        <f t="shared" si="10"/>
        <v>0</v>
      </c>
      <c r="U113" s="74">
        <f t="shared" si="11"/>
        <v>0</v>
      </c>
      <c r="V113" s="74">
        <f t="shared" si="12"/>
        <v>0</v>
      </c>
      <c r="W113" s="74">
        <f t="shared" si="13"/>
        <v>0</v>
      </c>
      <c r="X113" s="74">
        <f t="shared" si="14"/>
        <v>0</v>
      </c>
      <c r="Y113" s="74">
        <f t="shared" si="15"/>
        <v>0</v>
      </c>
      <c r="Z113" s="74">
        <f t="shared" si="16"/>
        <v>0</v>
      </c>
      <c r="AA113" s="74">
        <f t="shared" si="9"/>
        <v>0</v>
      </c>
    </row>
    <row r="114" spans="1:27" ht="24" customHeight="1" thickBot="1" x14ac:dyDescent="0.3">
      <c r="A114" s="71"/>
      <c r="B114" s="72"/>
      <c r="C114" s="77" t="str">
        <f>VLOOKUP($B114,Kod!$A$2:$B$1222,2,0)</f>
        <v>Укажите код ОО!</v>
      </c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4">
        <f t="shared" si="10"/>
        <v>0</v>
      </c>
      <c r="U114" s="74">
        <f t="shared" si="11"/>
        <v>0</v>
      </c>
      <c r="V114" s="74">
        <f t="shared" si="12"/>
        <v>0</v>
      </c>
      <c r="W114" s="74">
        <f t="shared" si="13"/>
        <v>0</v>
      </c>
      <c r="X114" s="74">
        <f t="shared" si="14"/>
        <v>0</v>
      </c>
      <c r="Y114" s="74">
        <f t="shared" si="15"/>
        <v>0</v>
      </c>
      <c r="Z114" s="74">
        <f t="shared" si="16"/>
        <v>0</v>
      </c>
      <c r="AA114" s="74">
        <f t="shared" si="9"/>
        <v>0</v>
      </c>
    </row>
    <row r="115" spans="1:27" ht="24" customHeight="1" thickBot="1" x14ac:dyDescent="0.3">
      <c r="A115" s="71"/>
      <c r="B115" s="72"/>
      <c r="C115" s="77" t="str">
        <f>VLOOKUP($B115,Kod!$A$2:$B$1222,2,0)</f>
        <v>Укажите код ОО!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4">
        <f t="shared" si="10"/>
        <v>0</v>
      </c>
      <c r="U115" s="74">
        <f t="shared" si="11"/>
        <v>0</v>
      </c>
      <c r="V115" s="74">
        <f t="shared" si="12"/>
        <v>0</v>
      </c>
      <c r="W115" s="74">
        <f t="shared" si="13"/>
        <v>0</v>
      </c>
      <c r="X115" s="74">
        <f t="shared" si="14"/>
        <v>0</v>
      </c>
      <c r="Y115" s="74">
        <f t="shared" si="15"/>
        <v>0</v>
      </c>
      <c r="Z115" s="74">
        <f t="shared" si="16"/>
        <v>0</v>
      </c>
      <c r="AA115" s="74">
        <f t="shared" si="9"/>
        <v>0</v>
      </c>
    </row>
    <row r="116" spans="1:27" ht="24" customHeight="1" thickBot="1" x14ac:dyDescent="0.3">
      <c r="A116" s="71"/>
      <c r="B116" s="72"/>
      <c r="C116" s="77" t="str">
        <f>VLOOKUP($B116,Kod!$A$2:$B$1222,2,0)</f>
        <v>Укажите код ОО!</v>
      </c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4">
        <f t="shared" si="10"/>
        <v>0</v>
      </c>
      <c r="U116" s="74">
        <f t="shared" si="11"/>
        <v>0</v>
      </c>
      <c r="V116" s="74">
        <f t="shared" si="12"/>
        <v>0</v>
      </c>
      <c r="W116" s="74">
        <f t="shared" si="13"/>
        <v>0</v>
      </c>
      <c r="X116" s="74">
        <f t="shared" si="14"/>
        <v>0</v>
      </c>
      <c r="Y116" s="74">
        <f t="shared" si="15"/>
        <v>0</v>
      </c>
      <c r="Z116" s="74">
        <f t="shared" si="16"/>
        <v>0</v>
      </c>
      <c r="AA116" s="74">
        <f t="shared" si="9"/>
        <v>0</v>
      </c>
    </row>
    <row r="117" spans="1:27" ht="24" customHeight="1" thickBot="1" x14ac:dyDescent="0.3">
      <c r="A117" s="71"/>
      <c r="B117" s="72"/>
      <c r="C117" s="77" t="str">
        <f>VLOOKUP($B117,Kod!$A$2:$B$1222,2,0)</f>
        <v>Укажите код ОО!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4">
        <f t="shared" si="10"/>
        <v>0</v>
      </c>
      <c r="U117" s="74">
        <f t="shared" si="11"/>
        <v>0</v>
      </c>
      <c r="V117" s="74">
        <f t="shared" si="12"/>
        <v>0</v>
      </c>
      <c r="W117" s="74">
        <f t="shared" si="13"/>
        <v>0</v>
      </c>
      <c r="X117" s="74">
        <f t="shared" si="14"/>
        <v>0</v>
      </c>
      <c r="Y117" s="74">
        <f t="shared" si="15"/>
        <v>0</v>
      </c>
      <c r="Z117" s="74">
        <f t="shared" si="16"/>
        <v>0</v>
      </c>
      <c r="AA117" s="74">
        <f t="shared" si="9"/>
        <v>0</v>
      </c>
    </row>
    <row r="118" spans="1:27" ht="24" customHeight="1" thickBot="1" x14ac:dyDescent="0.3">
      <c r="A118" s="71"/>
      <c r="B118" s="72"/>
      <c r="C118" s="77" t="str">
        <f>VLOOKUP($B118,Kod!$A$2:$B$1222,2,0)</f>
        <v>Укажите код ОО!</v>
      </c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4">
        <f t="shared" si="10"/>
        <v>0</v>
      </c>
      <c r="U118" s="74">
        <f t="shared" si="11"/>
        <v>0</v>
      </c>
      <c r="V118" s="74">
        <f t="shared" si="12"/>
        <v>0</v>
      </c>
      <c r="W118" s="74">
        <f t="shared" si="13"/>
        <v>0</v>
      </c>
      <c r="X118" s="74">
        <f t="shared" si="14"/>
        <v>0</v>
      </c>
      <c r="Y118" s="74">
        <f t="shared" si="15"/>
        <v>0</v>
      </c>
      <c r="Z118" s="74">
        <f t="shared" si="16"/>
        <v>0</v>
      </c>
      <c r="AA118" s="74">
        <f t="shared" si="9"/>
        <v>0</v>
      </c>
    </row>
    <row r="119" spans="1:27" ht="24" customHeight="1" thickBot="1" x14ac:dyDescent="0.3">
      <c r="A119" s="71"/>
      <c r="B119" s="72"/>
      <c r="C119" s="77" t="str">
        <f>VLOOKUP($B119,Kod!$A$2:$B$1222,2,0)</f>
        <v>Укажите код ОО!</v>
      </c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4">
        <f t="shared" si="10"/>
        <v>0</v>
      </c>
      <c r="U119" s="74">
        <f t="shared" si="11"/>
        <v>0</v>
      </c>
      <c r="V119" s="74">
        <f t="shared" si="12"/>
        <v>0</v>
      </c>
      <c r="W119" s="74">
        <f t="shared" si="13"/>
        <v>0</v>
      </c>
      <c r="X119" s="74">
        <f t="shared" si="14"/>
        <v>0</v>
      </c>
      <c r="Y119" s="74">
        <f t="shared" si="15"/>
        <v>0</v>
      </c>
      <c r="Z119" s="74">
        <f t="shared" si="16"/>
        <v>0</v>
      </c>
      <c r="AA119" s="74">
        <f t="shared" si="9"/>
        <v>0</v>
      </c>
    </row>
    <row r="120" spans="1:27" ht="24" customHeight="1" thickBot="1" x14ac:dyDescent="0.3">
      <c r="A120" s="71"/>
      <c r="B120" s="72"/>
      <c r="C120" s="77" t="str">
        <f>VLOOKUP($B120,Kod!$A$2:$B$1222,2,0)</f>
        <v>Укажите код ОО!</v>
      </c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4">
        <f t="shared" si="10"/>
        <v>0</v>
      </c>
      <c r="U120" s="74">
        <f t="shared" si="11"/>
        <v>0</v>
      </c>
      <c r="V120" s="74">
        <f t="shared" si="12"/>
        <v>0</v>
      </c>
      <c r="W120" s="74">
        <f t="shared" si="13"/>
        <v>0</v>
      </c>
      <c r="X120" s="74">
        <f t="shared" si="14"/>
        <v>0</v>
      </c>
      <c r="Y120" s="74">
        <f t="shared" si="15"/>
        <v>0</v>
      </c>
      <c r="Z120" s="74">
        <f t="shared" si="16"/>
        <v>0</v>
      </c>
      <c r="AA120" s="74">
        <f t="shared" si="9"/>
        <v>0</v>
      </c>
    </row>
    <row r="121" spans="1:27" ht="24" customHeight="1" thickBot="1" x14ac:dyDescent="0.3">
      <c r="A121" s="71"/>
      <c r="B121" s="72"/>
      <c r="C121" s="77" t="str">
        <f>VLOOKUP($B121,Kod!$A$2:$B$1222,2,0)</f>
        <v>Укажите код ОО!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4">
        <f t="shared" si="10"/>
        <v>0</v>
      </c>
      <c r="U121" s="74">
        <f t="shared" si="11"/>
        <v>0</v>
      </c>
      <c r="V121" s="74">
        <f t="shared" si="12"/>
        <v>0</v>
      </c>
      <c r="W121" s="74">
        <f t="shared" si="13"/>
        <v>0</v>
      </c>
      <c r="X121" s="74">
        <f t="shared" si="14"/>
        <v>0</v>
      </c>
      <c r="Y121" s="74">
        <f t="shared" si="15"/>
        <v>0</v>
      </c>
      <c r="Z121" s="74">
        <f t="shared" si="16"/>
        <v>0</v>
      </c>
      <c r="AA121" s="74">
        <f t="shared" si="9"/>
        <v>0</v>
      </c>
    </row>
    <row r="122" spans="1:27" ht="24" customHeight="1" thickBot="1" x14ac:dyDescent="0.3">
      <c r="A122" s="71"/>
      <c r="B122" s="72"/>
      <c r="C122" s="77" t="str">
        <f>VLOOKUP($B122,Kod!$A$2:$B$1222,2,0)</f>
        <v>Укажите код ОО!</v>
      </c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4">
        <f t="shared" si="10"/>
        <v>0</v>
      </c>
      <c r="U122" s="74">
        <f t="shared" si="11"/>
        <v>0</v>
      </c>
      <c r="V122" s="74">
        <f t="shared" si="12"/>
        <v>0</v>
      </c>
      <c r="W122" s="74">
        <f t="shared" si="13"/>
        <v>0</v>
      </c>
      <c r="X122" s="74">
        <f t="shared" si="14"/>
        <v>0</v>
      </c>
      <c r="Y122" s="74">
        <f t="shared" si="15"/>
        <v>0</v>
      </c>
      <c r="Z122" s="74">
        <f t="shared" si="16"/>
        <v>0</v>
      </c>
      <c r="AA122" s="74">
        <f t="shared" si="9"/>
        <v>0</v>
      </c>
    </row>
    <row r="123" spans="1:27" ht="24" customHeight="1" thickBot="1" x14ac:dyDescent="0.3">
      <c r="A123" s="71"/>
      <c r="B123" s="72"/>
      <c r="C123" s="77" t="str">
        <f>VLOOKUP($B123,Kod!$A$2:$B$1222,2,0)</f>
        <v>Укажите код ОО!</v>
      </c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4">
        <f t="shared" si="10"/>
        <v>0</v>
      </c>
      <c r="U123" s="74">
        <f t="shared" si="11"/>
        <v>0</v>
      </c>
      <c r="V123" s="74">
        <f t="shared" si="12"/>
        <v>0</v>
      </c>
      <c r="W123" s="74">
        <f t="shared" si="13"/>
        <v>0</v>
      </c>
      <c r="X123" s="74">
        <f t="shared" si="14"/>
        <v>0</v>
      </c>
      <c r="Y123" s="74">
        <f t="shared" si="15"/>
        <v>0</v>
      </c>
      <c r="Z123" s="74">
        <f t="shared" si="16"/>
        <v>0</v>
      </c>
      <c r="AA123" s="74">
        <f t="shared" si="9"/>
        <v>0</v>
      </c>
    </row>
    <row r="124" spans="1:27" ht="24" customHeight="1" thickBot="1" x14ac:dyDescent="0.3">
      <c r="A124" s="71"/>
      <c r="B124" s="72"/>
      <c r="C124" s="77" t="str">
        <f>VLOOKUP($B124,Kod!$A$2:$B$1222,2,0)</f>
        <v>Укажите код ОО!</v>
      </c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4">
        <f t="shared" si="10"/>
        <v>0</v>
      </c>
      <c r="U124" s="74">
        <f t="shared" si="11"/>
        <v>0</v>
      </c>
      <c r="V124" s="74">
        <f t="shared" si="12"/>
        <v>0</v>
      </c>
      <c r="W124" s="74">
        <f t="shared" si="13"/>
        <v>0</v>
      </c>
      <c r="X124" s="74">
        <f t="shared" si="14"/>
        <v>0</v>
      </c>
      <c r="Y124" s="74">
        <f t="shared" si="15"/>
        <v>0</v>
      </c>
      <c r="Z124" s="74">
        <f t="shared" si="16"/>
        <v>0</v>
      </c>
      <c r="AA124" s="74">
        <f t="shared" si="9"/>
        <v>0</v>
      </c>
    </row>
    <row r="125" spans="1:27" ht="24" customHeight="1" thickBot="1" x14ac:dyDescent="0.3">
      <c r="A125" s="71"/>
      <c r="B125" s="72"/>
      <c r="C125" s="77" t="str">
        <f>VLOOKUP($B125,Kod!$A$2:$B$1222,2,0)</f>
        <v>Укажите код ОО!</v>
      </c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4">
        <f t="shared" si="10"/>
        <v>0</v>
      </c>
      <c r="U125" s="74">
        <f t="shared" si="11"/>
        <v>0</v>
      </c>
      <c r="V125" s="74">
        <f t="shared" si="12"/>
        <v>0</v>
      </c>
      <c r="W125" s="74">
        <f t="shared" si="13"/>
        <v>0</v>
      </c>
      <c r="X125" s="74">
        <f t="shared" si="14"/>
        <v>0</v>
      </c>
      <c r="Y125" s="74">
        <f t="shared" si="15"/>
        <v>0</v>
      </c>
      <c r="Z125" s="74">
        <f t="shared" si="16"/>
        <v>0</v>
      </c>
      <c r="AA125" s="74">
        <f t="shared" si="9"/>
        <v>0</v>
      </c>
    </row>
    <row r="126" spans="1:27" ht="24" customHeight="1" thickBot="1" x14ac:dyDescent="0.3">
      <c r="A126" s="71"/>
      <c r="B126" s="72"/>
      <c r="C126" s="77" t="str">
        <f>VLOOKUP($B126,Kod!$A$2:$B$1222,2,0)</f>
        <v>Укажите код ОО!</v>
      </c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4">
        <f t="shared" si="10"/>
        <v>0</v>
      </c>
      <c r="U126" s="74">
        <f t="shared" si="11"/>
        <v>0</v>
      </c>
      <c r="V126" s="74">
        <f t="shared" si="12"/>
        <v>0</v>
      </c>
      <c r="W126" s="74">
        <f t="shared" si="13"/>
        <v>0</v>
      </c>
      <c r="X126" s="74">
        <f t="shared" si="14"/>
        <v>0</v>
      </c>
      <c r="Y126" s="74">
        <f t="shared" si="15"/>
        <v>0</v>
      </c>
      <c r="Z126" s="74">
        <f t="shared" si="16"/>
        <v>0</v>
      </c>
      <c r="AA126" s="74">
        <f t="shared" si="9"/>
        <v>0</v>
      </c>
    </row>
    <row r="127" spans="1:27" ht="24" customHeight="1" thickBot="1" x14ac:dyDescent="0.3">
      <c r="A127" s="71"/>
      <c r="B127" s="72"/>
      <c r="C127" s="77" t="str">
        <f>VLOOKUP($B127,Kod!$A$2:$B$1222,2,0)</f>
        <v>Укажите код ОО!</v>
      </c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4">
        <f t="shared" si="10"/>
        <v>0</v>
      </c>
      <c r="U127" s="74">
        <f t="shared" si="11"/>
        <v>0</v>
      </c>
      <c r="V127" s="74">
        <f t="shared" si="12"/>
        <v>0</v>
      </c>
      <c r="W127" s="74">
        <f t="shared" si="13"/>
        <v>0</v>
      </c>
      <c r="X127" s="74">
        <f t="shared" si="14"/>
        <v>0</v>
      </c>
      <c r="Y127" s="74">
        <f t="shared" si="15"/>
        <v>0</v>
      </c>
      <c r="Z127" s="74">
        <f t="shared" si="16"/>
        <v>0</v>
      </c>
      <c r="AA127" s="74">
        <f t="shared" si="9"/>
        <v>0</v>
      </c>
    </row>
    <row r="128" spans="1:27" ht="24" customHeight="1" thickBot="1" x14ac:dyDescent="0.3">
      <c r="A128" s="71"/>
      <c r="B128" s="72"/>
      <c r="C128" s="77" t="str">
        <f>VLOOKUP($B128,Kod!$A$2:$B$1222,2,0)</f>
        <v>Укажите код ОО!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4">
        <f t="shared" si="10"/>
        <v>0</v>
      </c>
      <c r="U128" s="74">
        <f t="shared" si="11"/>
        <v>0</v>
      </c>
      <c r="V128" s="74">
        <f t="shared" si="12"/>
        <v>0</v>
      </c>
      <c r="W128" s="74">
        <f t="shared" si="13"/>
        <v>0</v>
      </c>
      <c r="X128" s="74">
        <f t="shared" si="14"/>
        <v>0</v>
      </c>
      <c r="Y128" s="74">
        <f t="shared" si="15"/>
        <v>0</v>
      </c>
      <c r="Z128" s="74">
        <f t="shared" si="16"/>
        <v>0</v>
      </c>
      <c r="AA128" s="74">
        <f t="shared" si="9"/>
        <v>0</v>
      </c>
    </row>
    <row r="129" spans="1:27" ht="24" customHeight="1" thickBot="1" x14ac:dyDescent="0.3">
      <c r="A129" s="71"/>
      <c r="B129" s="72"/>
      <c r="C129" s="77" t="str">
        <f>VLOOKUP($B129,Kod!$A$2:$B$1222,2,0)</f>
        <v>Укажите код ОО!</v>
      </c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4">
        <f t="shared" si="10"/>
        <v>0</v>
      </c>
      <c r="U129" s="74">
        <f t="shared" si="11"/>
        <v>0</v>
      </c>
      <c r="V129" s="74">
        <f t="shared" si="12"/>
        <v>0</v>
      </c>
      <c r="W129" s="74">
        <f t="shared" si="13"/>
        <v>0</v>
      </c>
      <c r="X129" s="74">
        <f t="shared" si="14"/>
        <v>0</v>
      </c>
      <c r="Y129" s="74">
        <f t="shared" si="15"/>
        <v>0</v>
      </c>
      <c r="Z129" s="74">
        <f t="shared" si="16"/>
        <v>0</v>
      </c>
      <c r="AA129" s="74">
        <f t="shared" si="9"/>
        <v>0</v>
      </c>
    </row>
    <row r="130" spans="1:27" ht="24" customHeight="1" thickBot="1" x14ac:dyDescent="0.3">
      <c r="A130" s="71"/>
      <c r="B130" s="72"/>
      <c r="C130" s="77" t="str">
        <f>VLOOKUP($B130,Kod!$A$2:$B$1222,2,0)</f>
        <v>Укажите код ОО!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4">
        <f t="shared" si="10"/>
        <v>0</v>
      </c>
      <c r="U130" s="74">
        <f t="shared" si="11"/>
        <v>0</v>
      </c>
      <c r="V130" s="74">
        <f t="shared" si="12"/>
        <v>0</v>
      </c>
      <c r="W130" s="74">
        <f t="shared" si="13"/>
        <v>0</v>
      </c>
      <c r="X130" s="74">
        <f t="shared" si="14"/>
        <v>0</v>
      </c>
      <c r="Y130" s="74">
        <f t="shared" si="15"/>
        <v>0</v>
      </c>
      <c r="Z130" s="74">
        <f t="shared" si="16"/>
        <v>0</v>
      </c>
      <c r="AA130" s="74">
        <f t="shared" si="9"/>
        <v>0</v>
      </c>
    </row>
    <row r="131" spans="1:27" ht="24" customHeight="1" thickBot="1" x14ac:dyDescent="0.3">
      <c r="A131" s="71"/>
      <c r="B131" s="72"/>
      <c r="C131" s="77" t="str">
        <f>VLOOKUP($B131,Kod!$A$2:$B$1222,2,0)</f>
        <v>Укажите код ОО!</v>
      </c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4">
        <f t="shared" si="10"/>
        <v>0</v>
      </c>
      <c r="U131" s="74">
        <f t="shared" si="11"/>
        <v>0</v>
      </c>
      <c r="V131" s="74">
        <f t="shared" si="12"/>
        <v>0</v>
      </c>
      <c r="W131" s="74">
        <f t="shared" si="13"/>
        <v>0</v>
      </c>
      <c r="X131" s="74">
        <f t="shared" si="14"/>
        <v>0</v>
      </c>
      <c r="Y131" s="74">
        <f t="shared" si="15"/>
        <v>0</v>
      </c>
      <c r="Z131" s="74">
        <f t="shared" si="16"/>
        <v>0</v>
      </c>
      <c r="AA131" s="74">
        <f t="shared" si="9"/>
        <v>0</v>
      </c>
    </row>
    <row r="132" spans="1:27" ht="24" customHeight="1" thickBot="1" x14ac:dyDescent="0.3">
      <c r="A132" s="71"/>
      <c r="B132" s="72"/>
      <c r="C132" s="77" t="str">
        <f>VLOOKUP($B132,Kod!$A$2:$B$1222,2,0)</f>
        <v>Укажите код ОО!</v>
      </c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4">
        <f t="shared" si="10"/>
        <v>0</v>
      </c>
      <c r="U132" s="74">
        <f t="shared" si="11"/>
        <v>0</v>
      </c>
      <c r="V132" s="74">
        <f t="shared" si="12"/>
        <v>0</v>
      </c>
      <c r="W132" s="74">
        <f t="shared" si="13"/>
        <v>0</v>
      </c>
      <c r="X132" s="74">
        <f t="shared" si="14"/>
        <v>0</v>
      </c>
      <c r="Y132" s="74">
        <f t="shared" si="15"/>
        <v>0</v>
      </c>
      <c r="Z132" s="74">
        <f t="shared" si="16"/>
        <v>0</v>
      </c>
      <c r="AA132" s="74">
        <f t="shared" si="9"/>
        <v>0</v>
      </c>
    </row>
    <row r="133" spans="1:27" ht="24" customHeight="1" thickBot="1" x14ac:dyDescent="0.3">
      <c r="A133" s="71"/>
      <c r="B133" s="72"/>
      <c r="C133" s="77" t="str">
        <f>VLOOKUP($B133,Kod!$A$2:$B$1222,2,0)</f>
        <v>Укажите код ОО!</v>
      </c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4">
        <f t="shared" si="10"/>
        <v>0</v>
      </c>
      <c r="U133" s="74">
        <f t="shared" si="11"/>
        <v>0</v>
      </c>
      <c r="V133" s="74">
        <f t="shared" si="12"/>
        <v>0</v>
      </c>
      <c r="W133" s="74">
        <f t="shared" si="13"/>
        <v>0</v>
      </c>
      <c r="X133" s="74">
        <f t="shared" si="14"/>
        <v>0</v>
      </c>
      <c r="Y133" s="74">
        <f t="shared" si="15"/>
        <v>0</v>
      </c>
      <c r="Z133" s="74">
        <f t="shared" si="16"/>
        <v>0</v>
      </c>
      <c r="AA133" s="74">
        <f t="shared" si="9"/>
        <v>0</v>
      </c>
    </row>
    <row r="134" spans="1:27" ht="24" customHeight="1" thickBot="1" x14ac:dyDescent="0.3">
      <c r="A134" s="71"/>
      <c r="B134" s="72"/>
      <c r="C134" s="77" t="str">
        <f>VLOOKUP($B134,Kod!$A$2:$B$1222,2,0)</f>
        <v>Укажите код ОО!</v>
      </c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4">
        <f t="shared" si="10"/>
        <v>0</v>
      </c>
      <c r="U134" s="74">
        <f t="shared" si="11"/>
        <v>0</v>
      </c>
      <c r="V134" s="74">
        <f t="shared" si="12"/>
        <v>0</v>
      </c>
      <c r="W134" s="74">
        <f t="shared" si="13"/>
        <v>0</v>
      </c>
      <c r="X134" s="74">
        <f t="shared" si="14"/>
        <v>0</v>
      </c>
      <c r="Y134" s="74">
        <f t="shared" si="15"/>
        <v>0</v>
      </c>
      <c r="Z134" s="74">
        <f t="shared" si="16"/>
        <v>0</v>
      </c>
      <c r="AA134" s="74">
        <f t="shared" si="9"/>
        <v>0</v>
      </c>
    </row>
    <row r="135" spans="1:27" ht="24" customHeight="1" thickBot="1" x14ac:dyDescent="0.3">
      <c r="A135" s="71"/>
      <c r="B135" s="75"/>
      <c r="C135" s="77" t="str">
        <f>VLOOKUP($B135,Kod!$A$2:$B$1222,2,0)</f>
        <v>Укажите код ОО!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4">
        <f t="shared" si="10"/>
        <v>0</v>
      </c>
      <c r="U135" s="74">
        <f t="shared" si="11"/>
        <v>0</v>
      </c>
      <c r="V135" s="74">
        <f t="shared" si="12"/>
        <v>0</v>
      </c>
      <c r="W135" s="74">
        <f t="shared" si="13"/>
        <v>0</v>
      </c>
      <c r="X135" s="74">
        <f t="shared" si="14"/>
        <v>0</v>
      </c>
      <c r="Y135" s="74">
        <f t="shared" si="15"/>
        <v>0</v>
      </c>
      <c r="Z135" s="74">
        <f t="shared" si="16"/>
        <v>0</v>
      </c>
      <c r="AA135" s="74">
        <f t="shared" si="9"/>
        <v>0</v>
      </c>
    </row>
    <row r="136" spans="1:27" ht="24" customHeight="1" thickBot="1" x14ac:dyDescent="0.3">
      <c r="A136" s="71"/>
      <c r="B136" s="75"/>
      <c r="C136" s="77" t="str">
        <f>VLOOKUP($B136,Kod!$A$2:$B$1222,2,0)</f>
        <v>Укажите код ОО!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4">
        <f t="shared" si="10"/>
        <v>0</v>
      </c>
      <c r="U136" s="74">
        <f t="shared" si="11"/>
        <v>0</v>
      </c>
      <c r="V136" s="74">
        <f t="shared" si="12"/>
        <v>0</v>
      </c>
      <c r="W136" s="74">
        <f t="shared" si="13"/>
        <v>0</v>
      </c>
      <c r="X136" s="74">
        <f t="shared" si="14"/>
        <v>0</v>
      </c>
      <c r="Y136" s="74">
        <f t="shared" si="15"/>
        <v>0</v>
      </c>
      <c r="Z136" s="74">
        <f t="shared" si="16"/>
        <v>0</v>
      </c>
      <c r="AA136" s="74">
        <f t="shared" si="9"/>
        <v>0</v>
      </c>
    </row>
    <row r="137" spans="1:27" ht="24" customHeight="1" thickBot="1" x14ac:dyDescent="0.3">
      <c r="A137" s="71"/>
      <c r="B137" s="75"/>
      <c r="C137" s="77" t="str">
        <f>VLOOKUP($B137,Kod!$A$2:$B$1222,2,0)</f>
        <v>Укажите код ОО!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4">
        <f t="shared" si="10"/>
        <v>0</v>
      </c>
      <c r="U137" s="74">
        <f t="shared" si="11"/>
        <v>0</v>
      </c>
      <c r="V137" s="74">
        <f t="shared" si="12"/>
        <v>0</v>
      </c>
      <c r="W137" s="74">
        <f t="shared" si="13"/>
        <v>0</v>
      </c>
      <c r="X137" s="74">
        <f t="shared" si="14"/>
        <v>0</v>
      </c>
      <c r="Y137" s="74">
        <f t="shared" si="15"/>
        <v>0</v>
      </c>
      <c r="Z137" s="74">
        <f t="shared" si="16"/>
        <v>0</v>
      </c>
      <c r="AA137" s="74">
        <f t="shared" si="9"/>
        <v>0</v>
      </c>
    </row>
    <row r="138" spans="1:27" ht="24" customHeight="1" thickBot="1" x14ac:dyDescent="0.3">
      <c r="A138" s="71"/>
      <c r="B138" s="75"/>
      <c r="C138" s="77" t="str">
        <f>VLOOKUP($B138,Kod!$A$2:$B$1222,2,0)</f>
        <v>Укажите код ОО!</v>
      </c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4">
        <f t="shared" si="10"/>
        <v>0</v>
      </c>
      <c r="U138" s="74">
        <f t="shared" si="11"/>
        <v>0</v>
      </c>
      <c r="V138" s="74">
        <f t="shared" si="12"/>
        <v>0</v>
      </c>
      <c r="W138" s="74">
        <f t="shared" si="13"/>
        <v>0</v>
      </c>
      <c r="X138" s="74">
        <f t="shared" si="14"/>
        <v>0</v>
      </c>
      <c r="Y138" s="74">
        <f t="shared" si="15"/>
        <v>0</v>
      </c>
      <c r="Z138" s="74">
        <f t="shared" si="16"/>
        <v>0</v>
      </c>
      <c r="AA138" s="74">
        <f t="shared" ref="AA138:AA201" si="17">SUM(X138:Z138)</f>
        <v>0</v>
      </c>
    </row>
    <row r="139" spans="1:27" ht="24" customHeight="1" thickBot="1" x14ac:dyDescent="0.3">
      <c r="A139" s="71"/>
      <c r="B139" s="75"/>
      <c r="C139" s="77" t="str">
        <f>VLOOKUP($B139,Kod!$A$2:$B$1222,2,0)</f>
        <v>Укажите код ОО!</v>
      </c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4">
        <f t="shared" ref="T139:T202" si="18">E139+G139+I139</f>
        <v>0</v>
      </c>
      <c r="U139" s="74">
        <f t="shared" ref="U139:U202" si="19">K139+M139</f>
        <v>0</v>
      </c>
      <c r="V139" s="74">
        <f t="shared" ref="V139:V202" si="20">O139+Q139+S139</f>
        <v>0</v>
      </c>
      <c r="W139" s="74">
        <f t="shared" ref="W139:W202" si="21">SUM(T139:V139)</f>
        <v>0</v>
      </c>
      <c r="X139" s="74">
        <f t="shared" ref="X139:X202" si="22">D139+F139+H139</f>
        <v>0</v>
      </c>
      <c r="Y139" s="74">
        <f t="shared" ref="Y139:Y202" si="23">J139+L139</f>
        <v>0</v>
      </c>
      <c r="Z139" s="74">
        <f t="shared" ref="Z139:Z202" si="24">N139+P139+R139</f>
        <v>0</v>
      </c>
      <c r="AA139" s="74">
        <f t="shared" si="17"/>
        <v>0</v>
      </c>
    </row>
    <row r="140" spans="1:27" ht="24" customHeight="1" thickBot="1" x14ac:dyDescent="0.3">
      <c r="A140" s="71"/>
      <c r="B140" s="75"/>
      <c r="C140" s="77" t="str">
        <f>VLOOKUP($B140,Kod!$A$2:$B$1222,2,0)</f>
        <v>Укажите код ОО!</v>
      </c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4">
        <f t="shared" si="18"/>
        <v>0</v>
      </c>
      <c r="U140" s="74">
        <f t="shared" si="19"/>
        <v>0</v>
      </c>
      <c r="V140" s="74">
        <f t="shared" si="20"/>
        <v>0</v>
      </c>
      <c r="W140" s="74">
        <f t="shared" si="21"/>
        <v>0</v>
      </c>
      <c r="X140" s="74">
        <f t="shared" si="22"/>
        <v>0</v>
      </c>
      <c r="Y140" s="74">
        <f t="shared" si="23"/>
        <v>0</v>
      </c>
      <c r="Z140" s="74">
        <f t="shared" si="24"/>
        <v>0</v>
      </c>
      <c r="AA140" s="74">
        <f t="shared" si="17"/>
        <v>0</v>
      </c>
    </row>
    <row r="141" spans="1:27" ht="24" customHeight="1" thickBot="1" x14ac:dyDescent="0.3">
      <c r="A141" s="71"/>
      <c r="B141" s="75"/>
      <c r="C141" s="77" t="str">
        <f>VLOOKUP($B141,Kod!$A$2:$B$1222,2,0)</f>
        <v>Укажите код ОО!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4">
        <f t="shared" si="18"/>
        <v>0</v>
      </c>
      <c r="U141" s="74">
        <f t="shared" si="19"/>
        <v>0</v>
      </c>
      <c r="V141" s="74">
        <f t="shared" si="20"/>
        <v>0</v>
      </c>
      <c r="W141" s="74">
        <f t="shared" si="21"/>
        <v>0</v>
      </c>
      <c r="X141" s="74">
        <f t="shared" si="22"/>
        <v>0</v>
      </c>
      <c r="Y141" s="74">
        <f t="shared" si="23"/>
        <v>0</v>
      </c>
      <c r="Z141" s="74">
        <f t="shared" si="24"/>
        <v>0</v>
      </c>
      <c r="AA141" s="74">
        <f t="shared" si="17"/>
        <v>0</v>
      </c>
    </row>
    <row r="142" spans="1:27" ht="24" customHeight="1" thickBot="1" x14ac:dyDescent="0.3">
      <c r="A142" s="71"/>
      <c r="B142" s="75"/>
      <c r="C142" s="77" t="str">
        <f>VLOOKUP($B142,Kod!$A$2:$B$1222,2,0)</f>
        <v>Укажите код ОО!</v>
      </c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4">
        <f t="shared" si="18"/>
        <v>0</v>
      </c>
      <c r="U142" s="74">
        <f t="shared" si="19"/>
        <v>0</v>
      </c>
      <c r="V142" s="74">
        <f t="shared" si="20"/>
        <v>0</v>
      </c>
      <c r="W142" s="74">
        <f t="shared" si="21"/>
        <v>0</v>
      </c>
      <c r="X142" s="74">
        <f t="shared" si="22"/>
        <v>0</v>
      </c>
      <c r="Y142" s="74">
        <f t="shared" si="23"/>
        <v>0</v>
      </c>
      <c r="Z142" s="74">
        <f t="shared" si="24"/>
        <v>0</v>
      </c>
      <c r="AA142" s="74">
        <f t="shared" si="17"/>
        <v>0</v>
      </c>
    </row>
    <row r="143" spans="1:27" ht="24" customHeight="1" thickBot="1" x14ac:dyDescent="0.3">
      <c r="A143" s="71"/>
      <c r="B143" s="75"/>
      <c r="C143" s="77" t="str">
        <f>VLOOKUP($B143,Kod!$A$2:$B$1222,2,0)</f>
        <v>Укажите код ОО!</v>
      </c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4">
        <f t="shared" si="18"/>
        <v>0</v>
      </c>
      <c r="U143" s="74">
        <f t="shared" si="19"/>
        <v>0</v>
      </c>
      <c r="V143" s="74">
        <f t="shared" si="20"/>
        <v>0</v>
      </c>
      <c r="W143" s="74">
        <f t="shared" si="21"/>
        <v>0</v>
      </c>
      <c r="X143" s="74">
        <f t="shared" si="22"/>
        <v>0</v>
      </c>
      <c r="Y143" s="74">
        <f t="shared" si="23"/>
        <v>0</v>
      </c>
      <c r="Z143" s="74">
        <f t="shared" si="24"/>
        <v>0</v>
      </c>
      <c r="AA143" s="74">
        <f t="shared" si="17"/>
        <v>0</v>
      </c>
    </row>
    <row r="144" spans="1:27" ht="24" customHeight="1" thickBot="1" x14ac:dyDescent="0.3">
      <c r="A144" s="71"/>
      <c r="B144" s="75"/>
      <c r="C144" s="77" t="str">
        <f>VLOOKUP($B144,Kod!$A$2:$B$1222,2,0)</f>
        <v>Укажите код ОО!</v>
      </c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4">
        <f t="shared" si="18"/>
        <v>0</v>
      </c>
      <c r="U144" s="74">
        <f t="shared" si="19"/>
        <v>0</v>
      </c>
      <c r="V144" s="74">
        <f t="shared" si="20"/>
        <v>0</v>
      </c>
      <c r="W144" s="74">
        <f t="shared" si="21"/>
        <v>0</v>
      </c>
      <c r="X144" s="74">
        <f t="shared" si="22"/>
        <v>0</v>
      </c>
      <c r="Y144" s="74">
        <f t="shared" si="23"/>
        <v>0</v>
      </c>
      <c r="Z144" s="74">
        <f t="shared" si="24"/>
        <v>0</v>
      </c>
      <c r="AA144" s="74">
        <f t="shared" si="17"/>
        <v>0</v>
      </c>
    </row>
    <row r="145" spans="1:27" ht="24" customHeight="1" thickBot="1" x14ac:dyDescent="0.3">
      <c r="A145" s="71"/>
      <c r="B145" s="75"/>
      <c r="C145" s="77" t="str">
        <f>VLOOKUP($B145,Kod!$A$2:$B$1222,2,0)</f>
        <v>Укажите код ОО!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4">
        <f t="shared" si="18"/>
        <v>0</v>
      </c>
      <c r="U145" s="74">
        <f t="shared" si="19"/>
        <v>0</v>
      </c>
      <c r="V145" s="74">
        <f t="shared" si="20"/>
        <v>0</v>
      </c>
      <c r="W145" s="74">
        <f t="shared" si="21"/>
        <v>0</v>
      </c>
      <c r="X145" s="74">
        <f t="shared" si="22"/>
        <v>0</v>
      </c>
      <c r="Y145" s="74">
        <f t="shared" si="23"/>
        <v>0</v>
      </c>
      <c r="Z145" s="74">
        <f t="shared" si="24"/>
        <v>0</v>
      </c>
      <c r="AA145" s="74">
        <f t="shared" si="17"/>
        <v>0</v>
      </c>
    </row>
    <row r="146" spans="1:27" ht="24" customHeight="1" thickBot="1" x14ac:dyDescent="0.3">
      <c r="A146" s="71"/>
      <c r="B146" s="72"/>
      <c r="C146" s="77" t="str">
        <f>VLOOKUP($B146,Kod!$A$2:$B$1222,2,0)</f>
        <v>Укажите код ОО!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4">
        <f t="shared" si="18"/>
        <v>0</v>
      </c>
      <c r="U146" s="74">
        <f t="shared" si="19"/>
        <v>0</v>
      </c>
      <c r="V146" s="74">
        <f t="shared" si="20"/>
        <v>0</v>
      </c>
      <c r="W146" s="74">
        <f t="shared" si="21"/>
        <v>0</v>
      </c>
      <c r="X146" s="74">
        <f t="shared" si="22"/>
        <v>0</v>
      </c>
      <c r="Y146" s="74">
        <f t="shared" si="23"/>
        <v>0</v>
      </c>
      <c r="Z146" s="74">
        <f t="shared" si="24"/>
        <v>0</v>
      </c>
      <c r="AA146" s="74">
        <f t="shared" si="17"/>
        <v>0</v>
      </c>
    </row>
    <row r="147" spans="1:27" ht="24" customHeight="1" thickBot="1" x14ac:dyDescent="0.3">
      <c r="A147" s="71"/>
      <c r="B147" s="72"/>
      <c r="C147" s="77" t="str">
        <f>VLOOKUP($B147,Kod!$A$2:$B$1222,2,0)</f>
        <v>Укажите код ОО!</v>
      </c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4">
        <f t="shared" si="18"/>
        <v>0</v>
      </c>
      <c r="U147" s="74">
        <f t="shared" si="19"/>
        <v>0</v>
      </c>
      <c r="V147" s="74">
        <f t="shared" si="20"/>
        <v>0</v>
      </c>
      <c r="W147" s="74">
        <f t="shared" si="21"/>
        <v>0</v>
      </c>
      <c r="X147" s="74">
        <f t="shared" si="22"/>
        <v>0</v>
      </c>
      <c r="Y147" s="74">
        <f t="shared" si="23"/>
        <v>0</v>
      </c>
      <c r="Z147" s="74">
        <f t="shared" si="24"/>
        <v>0</v>
      </c>
      <c r="AA147" s="74">
        <f t="shared" si="17"/>
        <v>0</v>
      </c>
    </row>
    <row r="148" spans="1:27" ht="24" customHeight="1" thickBot="1" x14ac:dyDescent="0.3">
      <c r="A148" s="71"/>
      <c r="B148" s="72"/>
      <c r="C148" s="77" t="str">
        <f>VLOOKUP($B148,Kod!$A$2:$B$1222,2,0)</f>
        <v>Укажите код ОО!</v>
      </c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4">
        <f t="shared" si="18"/>
        <v>0</v>
      </c>
      <c r="U148" s="74">
        <f t="shared" si="19"/>
        <v>0</v>
      </c>
      <c r="V148" s="74">
        <f t="shared" si="20"/>
        <v>0</v>
      </c>
      <c r="W148" s="74">
        <f t="shared" si="21"/>
        <v>0</v>
      </c>
      <c r="X148" s="74">
        <f t="shared" si="22"/>
        <v>0</v>
      </c>
      <c r="Y148" s="74">
        <f t="shared" si="23"/>
        <v>0</v>
      </c>
      <c r="Z148" s="74">
        <f t="shared" si="24"/>
        <v>0</v>
      </c>
      <c r="AA148" s="74">
        <f t="shared" si="17"/>
        <v>0</v>
      </c>
    </row>
    <row r="149" spans="1:27" ht="24" customHeight="1" thickBot="1" x14ac:dyDescent="0.3">
      <c r="A149" s="71"/>
      <c r="B149" s="72"/>
      <c r="C149" s="77" t="str">
        <f>VLOOKUP($B149,Kod!$A$2:$B$1222,2,0)</f>
        <v>Укажите код ОО!</v>
      </c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4">
        <f t="shared" si="18"/>
        <v>0</v>
      </c>
      <c r="U149" s="74">
        <f t="shared" si="19"/>
        <v>0</v>
      </c>
      <c r="V149" s="74">
        <f t="shared" si="20"/>
        <v>0</v>
      </c>
      <c r="W149" s="74">
        <f t="shared" si="21"/>
        <v>0</v>
      </c>
      <c r="X149" s="74">
        <f t="shared" si="22"/>
        <v>0</v>
      </c>
      <c r="Y149" s="74">
        <f t="shared" si="23"/>
        <v>0</v>
      </c>
      <c r="Z149" s="74">
        <f t="shared" si="24"/>
        <v>0</v>
      </c>
      <c r="AA149" s="74">
        <f t="shared" si="17"/>
        <v>0</v>
      </c>
    </row>
    <row r="150" spans="1:27" ht="24" customHeight="1" thickBot="1" x14ac:dyDescent="0.3">
      <c r="A150" s="71"/>
      <c r="B150" s="72"/>
      <c r="C150" s="77" t="str">
        <f>VLOOKUP($B150,Kod!$A$2:$B$1222,2,0)</f>
        <v>Укажите код ОО!</v>
      </c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4">
        <f t="shared" si="18"/>
        <v>0</v>
      </c>
      <c r="U150" s="74">
        <f t="shared" si="19"/>
        <v>0</v>
      </c>
      <c r="V150" s="74">
        <f t="shared" si="20"/>
        <v>0</v>
      </c>
      <c r="W150" s="74">
        <f t="shared" si="21"/>
        <v>0</v>
      </c>
      <c r="X150" s="74">
        <f t="shared" si="22"/>
        <v>0</v>
      </c>
      <c r="Y150" s="74">
        <f t="shared" si="23"/>
        <v>0</v>
      </c>
      <c r="Z150" s="74">
        <f t="shared" si="24"/>
        <v>0</v>
      </c>
      <c r="AA150" s="74">
        <f t="shared" si="17"/>
        <v>0</v>
      </c>
    </row>
    <row r="151" spans="1:27" ht="24" customHeight="1" thickBot="1" x14ac:dyDescent="0.3">
      <c r="A151" s="71"/>
      <c r="B151" s="72"/>
      <c r="C151" s="77" t="str">
        <f>VLOOKUP($B151,Kod!$A$2:$B$1222,2,0)</f>
        <v>Укажите код ОО!</v>
      </c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4">
        <f t="shared" si="18"/>
        <v>0</v>
      </c>
      <c r="U151" s="74">
        <f t="shared" si="19"/>
        <v>0</v>
      </c>
      <c r="V151" s="74">
        <f t="shared" si="20"/>
        <v>0</v>
      </c>
      <c r="W151" s="74">
        <f t="shared" si="21"/>
        <v>0</v>
      </c>
      <c r="X151" s="74">
        <f t="shared" si="22"/>
        <v>0</v>
      </c>
      <c r="Y151" s="74">
        <f t="shared" si="23"/>
        <v>0</v>
      </c>
      <c r="Z151" s="74">
        <f t="shared" si="24"/>
        <v>0</v>
      </c>
      <c r="AA151" s="74">
        <f t="shared" si="17"/>
        <v>0</v>
      </c>
    </row>
    <row r="152" spans="1:27" ht="24" customHeight="1" thickBot="1" x14ac:dyDescent="0.3">
      <c r="A152" s="71"/>
      <c r="B152" s="72"/>
      <c r="C152" s="77" t="str">
        <f>VLOOKUP($B152,Kod!$A$2:$B$1222,2,0)</f>
        <v>Укажите код ОО!</v>
      </c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4">
        <f t="shared" si="18"/>
        <v>0</v>
      </c>
      <c r="U152" s="74">
        <f t="shared" si="19"/>
        <v>0</v>
      </c>
      <c r="V152" s="74">
        <f t="shared" si="20"/>
        <v>0</v>
      </c>
      <c r="W152" s="74">
        <f t="shared" si="21"/>
        <v>0</v>
      </c>
      <c r="X152" s="74">
        <f t="shared" si="22"/>
        <v>0</v>
      </c>
      <c r="Y152" s="74">
        <f t="shared" si="23"/>
        <v>0</v>
      </c>
      <c r="Z152" s="74">
        <f t="shared" si="24"/>
        <v>0</v>
      </c>
      <c r="AA152" s="74">
        <f t="shared" si="17"/>
        <v>0</v>
      </c>
    </row>
    <row r="153" spans="1:27" ht="24" customHeight="1" thickBot="1" x14ac:dyDescent="0.3">
      <c r="A153" s="71"/>
      <c r="B153" s="72"/>
      <c r="C153" s="77" t="str">
        <f>VLOOKUP($B153,Kod!$A$2:$B$1222,2,0)</f>
        <v>Укажите код ОО!</v>
      </c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4">
        <f t="shared" si="18"/>
        <v>0</v>
      </c>
      <c r="U153" s="74">
        <f t="shared" si="19"/>
        <v>0</v>
      </c>
      <c r="V153" s="74">
        <f t="shared" si="20"/>
        <v>0</v>
      </c>
      <c r="W153" s="74">
        <f t="shared" si="21"/>
        <v>0</v>
      </c>
      <c r="X153" s="74">
        <f t="shared" si="22"/>
        <v>0</v>
      </c>
      <c r="Y153" s="74">
        <f t="shared" si="23"/>
        <v>0</v>
      </c>
      <c r="Z153" s="74">
        <f t="shared" si="24"/>
        <v>0</v>
      </c>
      <c r="AA153" s="74">
        <f t="shared" si="17"/>
        <v>0</v>
      </c>
    </row>
    <row r="154" spans="1:27" ht="24" customHeight="1" thickBot="1" x14ac:dyDescent="0.3">
      <c r="A154" s="71"/>
      <c r="B154" s="72"/>
      <c r="C154" s="77" t="str">
        <f>VLOOKUP($B154,Kod!$A$2:$B$1222,2,0)</f>
        <v>Укажите код ОО!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4">
        <f t="shared" si="18"/>
        <v>0</v>
      </c>
      <c r="U154" s="74">
        <f t="shared" si="19"/>
        <v>0</v>
      </c>
      <c r="V154" s="74">
        <f t="shared" si="20"/>
        <v>0</v>
      </c>
      <c r="W154" s="74">
        <f t="shared" si="21"/>
        <v>0</v>
      </c>
      <c r="X154" s="74">
        <f t="shared" si="22"/>
        <v>0</v>
      </c>
      <c r="Y154" s="74">
        <f t="shared" si="23"/>
        <v>0</v>
      </c>
      <c r="Z154" s="74">
        <f t="shared" si="24"/>
        <v>0</v>
      </c>
      <c r="AA154" s="74">
        <f t="shared" si="17"/>
        <v>0</v>
      </c>
    </row>
    <row r="155" spans="1:27" ht="24" customHeight="1" thickBot="1" x14ac:dyDescent="0.3">
      <c r="A155" s="71"/>
      <c r="B155" s="72"/>
      <c r="C155" s="77" t="str">
        <f>VLOOKUP($B155,Kod!$A$2:$B$1222,2,0)</f>
        <v>Укажите код ОО!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4">
        <f t="shared" si="18"/>
        <v>0</v>
      </c>
      <c r="U155" s="74">
        <f t="shared" si="19"/>
        <v>0</v>
      </c>
      <c r="V155" s="74">
        <f t="shared" si="20"/>
        <v>0</v>
      </c>
      <c r="W155" s="74">
        <f t="shared" si="21"/>
        <v>0</v>
      </c>
      <c r="X155" s="74">
        <f t="shared" si="22"/>
        <v>0</v>
      </c>
      <c r="Y155" s="74">
        <f t="shared" si="23"/>
        <v>0</v>
      </c>
      <c r="Z155" s="74">
        <f t="shared" si="24"/>
        <v>0</v>
      </c>
      <c r="AA155" s="74">
        <f t="shared" si="17"/>
        <v>0</v>
      </c>
    </row>
    <row r="156" spans="1:27" ht="24" customHeight="1" thickBot="1" x14ac:dyDescent="0.3">
      <c r="A156" s="71"/>
      <c r="B156" s="72"/>
      <c r="C156" s="77" t="str">
        <f>VLOOKUP($B156,Kod!$A$2:$B$1222,2,0)</f>
        <v>Укажите код ОО!</v>
      </c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4">
        <f t="shared" si="18"/>
        <v>0</v>
      </c>
      <c r="U156" s="74">
        <f t="shared" si="19"/>
        <v>0</v>
      </c>
      <c r="V156" s="74">
        <f t="shared" si="20"/>
        <v>0</v>
      </c>
      <c r="W156" s="74">
        <f t="shared" si="21"/>
        <v>0</v>
      </c>
      <c r="X156" s="74">
        <f t="shared" si="22"/>
        <v>0</v>
      </c>
      <c r="Y156" s="74">
        <f t="shared" si="23"/>
        <v>0</v>
      </c>
      <c r="Z156" s="74">
        <f t="shared" si="24"/>
        <v>0</v>
      </c>
      <c r="AA156" s="74">
        <f t="shared" si="17"/>
        <v>0</v>
      </c>
    </row>
    <row r="157" spans="1:27" ht="24" customHeight="1" thickBot="1" x14ac:dyDescent="0.3">
      <c r="A157" s="71"/>
      <c r="B157" s="72"/>
      <c r="C157" s="77" t="str">
        <f>VLOOKUP($B157,Kod!$A$2:$B$1222,2,0)</f>
        <v>Укажите код ОО!</v>
      </c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4">
        <f t="shared" si="18"/>
        <v>0</v>
      </c>
      <c r="U157" s="74">
        <f t="shared" si="19"/>
        <v>0</v>
      </c>
      <c r="V157" s="74">
        <f t="shared" si="20"/>
        <v>0</v>
      </c>
      <c r="W157" s="74">
        <f t="shared" si="21"/>
        <v>0</v>
      </c>
      <c r="X157" s="74">
        <f t="shared" si="22"/>
        <v>0</v>
      </c>
      <c r="Y157" s="74">
        <f t="shared" si="23"/>
        <v>0</v>
      </c>
      <c r="Z157" s="74">
        <f t="shared" si="24"/>
        <v>0</v>
      </c>
      <c r="AA157" s="74">
        <f t="shared" si="17"/>
        <v>0</v>
      </c>
    </row>
    <row r="158" spans="1:27" ht="24" customHeight="1" thickBot="1" x14ac:dyDescent="0.3">
      <c r="A158" s="71"/>
      <c r="B158" s="72"/>
      <c r="C158" s="77" t="str">
        <f>VLOOKUP($B158,Kod!$A$2:$B$1222,2,0)</f>
        <v>Укажите код ОО!</v>
      </c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4">
        <f t="shared" si="18"/>
        <v>0</v>
      </c>
      <c r="U158" s="74">
        <f t="shared" si="19"/>
        <v>0</v>
      </c>
      <c r="V158" s="74">
        <f t="shared" si="20"/>
        <v>0</v>
      </c>
      <c r="W158" s="74">
        <f t="shared" si="21"/>
        <v>0</v>
      </c>
      <c r="X158" s="74">
        <f t="shared" si="22"/>
        <v>0</v>
      </c>
      <c r="Y158" s="74">
        <f t="shared" si="23"/>
        <v>0</v>
      </c>
      <c r="Z158" s="74">
        <f t="shared" si="24"/>
        <v>0</v>
      </c>
      <c r="AA158" s="74">
        <f t="shared" si="17"/>
        <v>0</v>
      </c>
    </row>
    <row r="159" spans="1:27" ht="24" customHeight="1" thickBot="1" x14ac:dyDescent="0.3">
      <c r="A159" s="71"/>
      <c r="B159" s="72"/>
      <c r="C159" s="77" t="str">
        <f>VLOOKUP($B159,Kod!$A$2:$B$1222,2,0)</f>
        <v>Укажите код ОО!</v>
      </c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4">
        <f t="shared" si="18"/>
        <v>0</v>
      </c>
      <c r="U159" s="74">
        <f t="shared" si="19"/>
        <v>0</v>
      </c>
      <c r="V159" s="74">
        <f t="shared" si="20"/>
        <v>0</v>
      </c>
      <c r="W159" s="74">
        <f t="shared" si="21"/>
        <v>0</v>
      </c>
      <c r="X159" s="74">
        <f t="shared" si="22"/>
        <v>0</v>
      </c>
      <c r="Y159" s="74">
        <f t="shared" si="23"/>
        <v>0</v>
      </c>
      <c r="Z159" s="74">
        <f t="shared" si="24"/>
        <v>0</v>
      </c>
      <c r="AA159" s="74">
        <f t="shared" si="17"/>
        <v>0</v>
      </c>
    </row>
    <row r="160" spans="1:27" ht="24" customHeight="1" thickBot="1" x14ac:dyDescent="0.3">
      <c r="A160" s="71"/>
      <c r="B160" s="76"/>
      <c r="C160" s="77" t="str">
        <f>VLOOKUP($B160,Kod!$A$2:$B$1222,2,0)</f>
        <v>Укажите код ОО!</v>
      </c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4">
        <f t="shared" si="18"/>
        <v>0</v>
      </c>
      <c r="U160" s="74">
        <f t="shared" si="19"/>
        <v>0</v>
      </c>
      <c r="V160" s="74">
        <f t="shared" si="20"/>
        <v>0</v>
      </c>
      <c r="W160" s="74">
        <f t="shared" si="21"/>
        <v>0</v>
      </c>
      <c r="X160" s="74">
        <f t="shared" si="22"/>
        <v>0</v>
      </c>
      <c r="Y160" s="74">
        <f t="shared" si="23"/>
        <v>0</v>
      </c>
      <c r="Z160" s="74">
        <f t="shared" si="24"/>
        <v>0</v>
      </c>
      <c r="AA160" s="74">
        <f t="shared" si="17"/>
        <v>0</v>
      </c>
    </row>
    <row r="161" spans="1:27" ht="24" customHeight="1" thickBot="1" x14ac:dyDescent="0.3">
      <c r="A161" s="71"/>
      <c r="B161" s="72"/>
      <c r="C161" s="77" t="str">
        <f>VLOOKUP($B161,Kod!$A$2:$B$1222,2,0)</f>
        <v>Укажите код ОО!</v>
      </c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4">
        <f t="shared" si="18"/>
        <v>0</v>
      </c>
      <c r="U161" s="74">
        <f t="shared" si="19"/>
        <v>0</v>
      </c>
      <c r="V161" s="74">
        <f t="shared" si="20"/>
        <v>0</v>
      </c>
      <c r="W161" s="74">
        <f t="shared" si="21"/>
        <v>0</v>
      </c>
      <c r="X161" s="74">
        <f t="shared" si="22"/>
        <v>0</v>
      </c>
      <c r="Y161" s="74">
        <f t="shared" si="23"/>
        <v>0</v>
      </c>
      <c r="Z161" s="74">
        <f t="shared" si="24"/>
        <v>0</v>
      </c>
      <c r="AA161" s="74">
        <f t="shared" si="17"/>
        <v>0</v>
      </c>
    </row>
    <row r="162" spans="1:27" ht="24" customHeight="1" thickBot="1" x14ac:dyDescent="0.3">
      <c r="A162" s="71"/>
      <c r="B162" s="72"/>
      <c r="C162" s="77" t="str">
        <f>VLOOKUP($B162,Kod!$A$2:$B$1222,2,0)</f>
        <v>Укажите код ОО!</v>
      </c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4">
        <f t="shared" si="18"/>
        <v>0</v>
      </c>
      <c r="U162" s="74">
        <f t="shared" si="19"/>
        <v>0</v>
      </c>
      <c r="V162" s="74">
        <f t="shared" si="20"/>
        <v>0</v>
      </c>
      <c r="W162" s="74">
        <f t="shared" si="21"/>
        <v>0</v>
      </c>
      <c r="X162" s="74">
        <f t="shared" si="22"/>
        <v>0</v>
      </c>
      <c r="Y162" s="74">
        <f t="shared" si="23"/>
        <v>0</v>
      </c>
      <c r="Z162" s="74">
        <f t="shared" si="24"/>
        <v>0</v>
      </c>
      <c r="AA162" s="74">
        <f t="shared" si="17"/>
        <v>0</v>
      </c>
    </row>
    <row r="163" spans="1:27" ht="24" customHeight="1" thickBot="1" x14ac:dyDescent="0.3">
      <c r="A163" s="71"/>
      <c r="B163" s="72"/>
      <c r="C163" s="77" t="str">
        <f>VLOOKUP($B163,Kod!$A$2:$B$1222,2,0)</f>
        <v>Укажите код ОО!</v>
      </c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4">
        <f t="shared" si="18"/>
        <v>0</v>
      </c>
      <c r="U163" s="74">
        <f t="shared" si="19"/>
        <v>0</v>
      </c>
      <c r="V163" s="74">
        <f t="shared" si="20"/>
        <v>0</v>
      </c>
      <c r="W163" s="74">
        <f t="shared" si="21"/>
        <v>0</v>
      </c>
      <c r="X163" s="74">
        <f t="shared" si="22"/>
        <v>0</v>
      </c>
      <c r="Y163" s="74">
        <f t="shared" si="23"/>
        <v>0</v>
      </c>
      <c r="Z163" s="74">
        <f t="shared" si="24"/>
        <v>0</v>
      </c>
      <c r="AA163" s="74">
        <f t="shared" si="17"/>
        <v>0</v>
      </c>
    </row>
    <row r="164" spans="1:27" ht="24" customHeight="1" thickBot="1" x14ac:dyDescent="0.3">
      <c r="A164" s="71"/>
      <c r="B164" s="72"/>
      <c r="C164" s="77" t="str">
        <f>VLOOKUP($B164,Kod!$A$2:$B$1222,2,0)</f>
        <v>Укажите код ОО!</v>
      </c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4">
        <f t="shared" si="18"/>
        <v>0</v>
      </c>
      <c r="U164" s="74">
        <f t="shared" si="19"/>
        <v>0</v>
      </c>
      <c r="V164" s="74">
        <f t="shared" si="20"/>
        <v>0</v>
      </c>
      <c r="W164" s="74">
        <f t="shared" si="21"/>
        <v>0</v>
      </c>
      <c r="X164" s="74">
        <f t="shared" si="22"/>
        <v>0</v>
      </c>
      <c r="Y164" s="74">
        <f t="shared" si="23"/>
        <v>0</v>
      </c>
      <c r="Z164" s="74">
        <f t="shared" si="24"/>
        <v>0</v>
      </c>
      <c r="AA164" s="74">
        <f t="shared" si="17"/>
        <v>0</v>
      </c>
    </row>
    <row r="165" spans="1:27" ht="24" customHeight="1" thickBot="1" x14ac:dyDescent="0.3">
      <c r="A165" s="71"/>
      <c r="B165" s="72"/>
      <c r="C165" s="77" t="str">
        <f>VLOOKUP($B165,Kod!$A$2:$B$1222,2,0)</f>
        <v>Укажите код ОО!</v>
      </c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4">
        <f t="shared" si="18"/>
        <v>0</v>
      </c>
      <c r="U165" s="74">
        <f t="shared" si="19"/>
        <v>0</v>
      </c>
      <c r="V165" s="74">
        <f t="shared" si="20"/>
        <v>0</v>
      </c>
      <c r="W165" s="74">
        <f t="shared" si="21"/>
        <v>0</v>
      </c>
      <c r="X165" s="74">
        <f t="shared" si="22"/>
        <v>0</v>
      </c>
      <c r="Y165" s="74">
        <f t="shared" si="23"/>
        <v>0</v>
      </c>
      <c r="Z165" s="74">
        <f t="shared" si="24"/>
        <v>0</v>
      </c>
      <c r="AA165" s="74">
        <f t="shared" si="17"/>
        <v>0</v>
      </c>
    </row>
    <row r="166" spans="1:27" ht="24" customHeight="1" thickBot="1" x14ac:dyDescent="0.3">
      <c r="A166" s="71"/>
      <c r="B166" s="72"/>
      <c r="C166" s="77" t="str">
        <f>VLOOKUP($B166,Kod!$A$2:$B$1222,2,0)</f>
        <v>Укажите код ОО!</v>
      </c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4">
        <f t="shared" si="18"/>
        <v>0</v>
      </c>
      <c r="U166" s="74">
        <f t="shared" si="19"/>
        <v>0</v>
      </c>
      <c r="V166" s="74">
        <f t="shared" si="20"/>
        <v>0</v>
      </c>
      <c r="W166" s="74">
        <f t="shared" si="21"/>
        <v>0</v>
      </c>
      <c r="X166" s="74">
        <f t="shared" si="22"/>
        <v>0</v>
      </c>
      <c r="Y166" s="74">
        <f t="shared" si="23"/>
        <v>0</v>
      </c>
      <c r="Z166" s="74">
        <f t="shared" si="24"/>
        <v>0</v>
      </c>
      <c r="AA166" s="74">
        <f t="shared" si="17"/>
        <v>0</v>
      </c>
    </row>
    <row r="167" spans="1:27" ht="24" customHeight="1" thickBot="1" x14ac:dyDescent="0.3">
      <c r="A167" s="71"/>
      <c r="B167" s="72"/>
      <c r="C167" s="77" t="str">
        <f>VLOOKUP($B167,Kod!$A$2:$B$1222,2,0)</f>
        <v>Укажите код ОО!</v>
      </c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4">
        <f t="shared" si="18"/>
        <v>0</v>
      </c>
      <c r="U167" s="74">
        <f t="shared" si="19"/>
        <v>0</v>
      </c>
      <c r="V167" s="74">
        <f t="shared" si="20"/>
        <v>0</v>
      </c>
      <c r="W167" s="74">
        <f t="shared" si="21"/>
        <v>0</v>
      </c>
      <c r="X167" s="74">
        <f t="shared" si="22"/>
        <v>0</v>
      </c>
      <c r="Y167" s="74">
        <f t="shared" si="23"/>
        <v>0</v>
      </c>
      <c r="Z167" s="74">
        <f t="shared" si="24"/>
        <v>0</v>
      </c>
      <c r="AA167" s="74">
        <f t="shared" si="17"/>
        <v>0</v>
      </c>
    </row>
    <row r="168" spans="1:27" ht="24" customHeight="1" thickBot="1" x14ac:dyDescent="0.3">
      <c r="A168" s="71"/>
      <c r="B168" s="72"/>
      <c r="C168" s="77" t="str">
        <f>VLOOKUP($B168,Kod!$A$2:$B$1222,2,0)</f>
        <v>Укажите код ОО!</v>
      </c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4">
        <f t="shared" si="18"/>
        <v>0</v>
      </c>
      <c r="U168" s="74">
        <f t="shared" si="19"/>
        <v>0</v>
      </c>
      <c r="V168" s="74">
        <f t="shared" si="20"/>
        <v>0</v>
      </c>
      <c r="W168" s="74">
        <f t="shared" si="21"/>
        <v>0</v>
      </c>
      <c r="X168" s="74">
        <f t="shared" si="22"/>
        <v>0</v>
      </c>
      <c r="Y168" s="74">
        <f t="shared" si="23"/>
        <v>0</v>
      </c>
      <c r="Z168" s="74">
        <f t="shared" si="24"/>
        <v>0</v>
      </c>
      <c r="AA168" s="74">
        <f t="shared" si="17"/>
        <v>0</v>
      </c>
    </row>
    <row r="169" spans="1:27" ht="24" customHeight="1" thickBot="1" x14ac:dyDescent="0.3">
      <c r="A169" s="71"/>
      <c r="B169" s="72"/>
      <c r="C169" s="77" t="str">
        <f>VLOOKUP($B169,Kod!$A$2:$B$1222,2,0)</f>
        <v>Укажите код ОО!</v>
      </c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4">
        <f t="shared" si="18"/>
        <v>0</v>
      </c>
      <c r="U169" s="74">
        <f t="shared" si="19"/>
        <v>0</v>
      </c>
      <c r="V169" s="74">
        <f t="shared" si="20"/>
        <v>0</v>
      </c>
      <c r="W169" s="74">
        <f t="shared" si="21"/>
        <v>0</v>
      </c>
      <c r="X169" s="74">
        <f t="shared" si="22"/>
        <v>0</v>
      </c>
      <c r="Y169" s="74">
        <f t="shared" si="23"/>
        <v>0</v>
      </c>
      <c r="Z169" s="74">
        <f t="shared" si="24"/>
        <v>0</v>
      </c>
      <c r="AA169" s="74">
        <f t="shared" si="17"/>
        <v>0</v>
      </c>
    </row>
    <row r="170" spans="1:27" ht="24" customHeight="1" thickBot="1" x14ac:dyDescent="0.3">
      <c r="A170" s="71"/>
      <c r="B170" s="72"/>
      <c r="C170" s="77" t="str">
        <f>VLOOKUP($B170,Kod!$A$2:$B$1222,2,0)</f>
        <v>Укажите код ОО!</v>
      </c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4">
        <f t="shared" si="18"/>
        <v>0</v>
      </c>
      <c r="U170" s="74">
        <f t="shared" si="19"/>
        <v>0</v>
      </c>
      <c r="V170" s="74">
        <f t="shared" si="20"/>
        <v>0</v>
      </c>
      <c r="W170" s="74">
        <f t="shared" si="21"/>
        <v>0</v>
      </c>
      <c r="X170" s="74">
        <f t="shared" si="22"/>
        <v>0</v>
      </c>
      <c r="Y170" s="74">
        <f t="shared" si="23"/>
        <v>0</v>
      </c>
      <c r="Z170" s="74">
        <f t="shared" si="24"/>
        <v>0</v>
      </c>
      <c r="AA170" s="74">
        <f t="shared" si="17"/>
        <v>0</v>
      </c>
    </row>
    <row r="171" spans="1:27" ht="24" customHeight="1" thickBot="1" x14ac:dyDescent="0.3">
      <c r="A171" s="71"/>
      <c r="B171" s="72"/>
      <c r="C171" s="77" t="str">
        <f>VLOOKUP($B171,Kod!$A$2:$B$1222,2,0)</f>
        <v>Укажите код ОО!</v>
      </c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4">
        <f t="shared" si="18"/>
        <v>0</v>
      </c>
      <c r="U171" s="74">
        <f t="shared" si="19"/>
        <v>0</v>
      </c>
      <c r="V171" s="74">
        <f t="shared" si="20"/>
        <v>0</v>
      </c>
      <c r="W171" s="74">
        <f t="shared" si="21"/>
        <v>0</v>
      </c>
      <c r="X171" s="74">
        <f t="shared" si="22"/>
        <v>0</v>
      </c>
      <c r="Y171" s="74">
        <f t="shared" si="23"/>
        <v>0</v>
      </c>
      <c r="Z171" s="74">
        <f t="shared" si="24"/>
        <v>0</v>
      </c>
      <c r="AA171" s="74">
        <f t="shared" si="17"/>
        <v>0</v>
      </c>
    </row>
    <row r="172" spans="1:27" ht="24" customHeight="1" thickBot="1" x14ac:dyDescent="0.3">
      <c r="A172" s="71"/>
      <c r="B172" s="72"/>
      <c r="C172" s="77" t="str">
        <f>VLOOKUP($B172,Kod!$A$2:$B$1222,2,0)</f>
        <v>Укажите код ОО!</v>
      </c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4">
        <f t="shared" si="18"/>
        <v>0</v>
      </c>
      <c r="U172" s="74">
        <f t="shared" si="19"/>
        <v>0</v>
      </c>
      <c r="V172" s="74">
        <f t="shared" si="20"/>
        <v>0</v>
      </c>
      <c r="W172" s="74">
        <f t="shared" si="21"/>
        <v>0</v>
      </c>
      <c r="X172" s="74">
        <f t="shared" si="22"/>
        <v>0</v>
      </c>
      <c r="Y172" s="74">
        <f t="shared" si="23"/>
        <v>0</v>
      </c>
      <c r="Z172" s="74">
        <f t="shared" si="24"/>
        <v>0</v>
      </c>
      <c r="AA172" s="74">
        <f t="shared" si="17"/>
        <v>0</v>
      </c>
    </row>
    <row r="173" spans="1:27" ht="24" customHeight="1" thickBot="1" x14ac:dyDescent="0.3">
      <c r="A173" s="71"/>
      <c r="B173" s="72"/>
      <c r="C173" s="77" t="str">
        <f>VLOOKUP($B173,Kod!$A$2:$B$1222,2,0)</f>
        <v>Укажите код ОО!</v>
      </c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4">
        <f t="shared" si="18"/>
        <v>0</v>
      </c>
      <c r="U173" s="74">
        <f t="shared" si="19"/>
        <v>0</v>
      </c>
      <c r="V173" s="74">
        <f t="shared" si="20"/>
        <v>0</v>
      </c>
      <c r="W173" s="74">
        <f t="shared" si="21"/>
        <v>0</v>
      </c>
      <c r="X173" s="74">
        <f t="shared" si="22"/>
        <v>0</v>
      </c>
      <c r="Y173" s="74">
        <f t="shared" si="23"/>
        <v>0</v>
      </c>
      <c r="Z173" s="74">
        <f t="shared" si="24"/>
        <v>0</v>
      </c>
      <c r="AA173" s="74">
        <f t="shared" si="17"/>
        <v>0</v>
      </c>
    </row>
    <row r="174" spans="1:27" ht="24" customHeight="1" thickBot="1" x14ac:dyDescent="0.3">
      <c r="A174" s="71"/>
      <c r="B174" s="72"/>
      <c r="C174" s="77" t="str">
        <f>VLOOKUP($B174,Kod!$A$2:$B$1222,2,0)</f>
        <v>Укажите код ОО!</v>
      </c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4">
        <f t="shared" si="18"/>
        <v>0</v>
      </c>
      <c r="U174" s="74">
        <f t="shared" si="19"/>
        <v>0</v>
      </c>
      <c r="V174" s="74">
        <f t="shared" si="20"/>
        <v>0</v>
      </c>
      <c r="W174" s="74">
        <f t="shared" si="21"/>
        <v>0</v>
      </c>
      <c r="X174" s="74">
        <f t="shared" si="22"/>
        <v>0</v>
      </c>
      <c r="Y174" s="74">
        <f t="shared" si="23"/>
        <v>0</v>
      </c>
      <c r="Z174" s="74">
        <f t="shared" si="24"/>
        <v>0</v>
      </c>
      <c r="AA174" s="74">
        <f t="shared" si="17"/>
        <v>0</v>
      </c>
    </row>
    <row r="175" spans="1:27" ht="24" customHeight="1" thickBot="1" x14ac:dyDescent="0.3">
      <c r="A175" s="71"/>
      <c r="B175" s="72"/>
      <c r="C175" s="77" t="str">
        <f>VLOOKUP($B175,Kod!$A$2:$B$1222,2,0)</f>
        <v>Укажите код ОО!</v>
      </c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4">
        <f t="shared" si="18"/>
        <v>0</v>
      </c>
      <c r="U175" s="74">
        <f t="shared" si="19"/>
        <v>0</v>
      </c>
      <c r="V175" s="74">
        <f t="shared" si="20"/>
        <v>0</v>
      </c>
      <c r="W175" s="74">
        <f t="shared" si="21"/>
        <v>0</v>
      </c>
      <c r="X175" s="74">
        <f t="shared" si="22"/>
        <v>0</v>
      </c>
      <c r="Y175" s="74">
        <f t="shared" si="23"/>
        <v>0</v>
      </c>
      <c r="Z175" s="74">
        <f t="shared" si="24"/>
        <v>0</v>
      </c>
      <c r="AA175" s="74">
        <f t="shared" si="17"/>
        <v>0</v>
      </c>
    </row>
    <row r="176" spans="1:27" ht="24" customHeight="1" thickBot="1" x14ac:dyDescent="0.3">
      <c r="A176" s="71"/>
      <c r="B176" s="72"/>
      <c r="C176" s="77" t="str">
        <f>VLOOKUP($B176,Kod!$A$2:$B$1222,2,0)</f>
        <v>Укажите код ОО!</v>
      </c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4">
        <f t="shared" si="18"/>
        <v>0</v>
      </c>
      <c r="U176" s="74">
        <f t="shared" si="19"/>
        <v>0</v>
      </c>
      <c r="V176" s="74">
        <f t="shared" si="20"/>
        <v>0</v>
      </c>
      <c r="W176" s="74">
        <f t="shared" si="21"/>
        <v>0</v>
      </c>
      <c r="X176" s="74">
        <f t="shared" si="22"/>
        <v>0</v>
      </c>
      <c r="Y176" s="74">
        <f t="shared" si="23"/>
        <v>0</v>
      </c>
      <c r="Z176" s="74">
        <f t="shared" si="24"/>
        <v>0</v>
      </c>
      <c r="AA176" s="74">
        <f t="shared" si="17"/>
        <v>0</v>
      </c>
    </row>
    <row r="177" spans="1:27" ht="24" customHeight="1" thickBot="1" x14ac:dyDescent="0.3">
      <c r="A177" s="71"/>
      <c r="B177" s="72"/>
      <c r="C177" s="77" t="str">
        <f>VLOOKUP($B177,Kod!$A$2:$B$1222,2,0)</f>
        <v>Укажите код ОО!</v>
      </c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4">
        <f t="shared" si="18"/>
        <v>0</v>
      </c>
      <c r="U177" s="74">
        <f t="shared" si="19"/>
        <v>0</v>
      </c>
      <c r="V177" s="74">
        <f t="shared" si="20"/>
        <v>0</v>
      </c>
      <c r="W177" s="74">
        <f t="shared" si="21"/>
        <v>0</v>
      </c>
      <c r="X177" s="74">
        <f t="shared" si="22"/>
        <v>0</v>
      </c>
      <c r="Y177" s="74">
        <f t="shared" si="23"/>
        <v>0</v>
      </c>
      <c r="Z177" s="74">
        <f t="shared" si="24"/>
        <v>0</v>
      </c>
      <c r="AA177" s="74">
        <f t="shared" si="17"/>
        <v>0</v>
      </c>
    </row>
    <row r="178" spans="1:27" ht="24" customHeight="1" thickBot="1" x14ac:dyDescent="0.3">
      <c r="A178" s="71"/>
      <c r="B178" s="72"/>
      <c r="C178" s="77" t="str">
        <f>VLOOKUP($B178,Kod!$A$2:$B$1222,2,0)</f>
        <v>Укажите код ОО!</v>
      </c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4">
        <f t="shared" si="18"/>
        <v>0</v>
      </c>
      <c r="U178" s="74">
        <f t="shared" si="19"/>
        <v>0</v>
      </c>
      <c r="V178" s="74">
        <f t="shared" si="20"/>
        <v>0</v>
      </c>
      <c r="W178" s="74">
        <f t="shared" si="21"/>
        <v>0</v>
      </c>
      <c r="X178" s="74">
        <f t="shared" si="22"/>
        <v>0</v>
      </c>
      <c r="Y178" s="74">
        <f t="shared" si="23"/>
        <v>0</v>
      </c>
      <c r="Z178" s="74">
        <f t="shared" si="24"/>
        <v>0</v>
      </c>
      <c r="AA178" s="74">
        <f t="shared" si="17"/>
        <v>0</v>
      </c>
    </row>
    <row r="179" spans="1:27" ht="24" customHeight="1" thickBot="1" x14ac:dyDescent="0.3">
      <c r="A179" s="71"/>
      <c r="B179" s="72"/>
      <c r="C179" s="77" t="str">
        <f>VLOOKUP($B179,Kod!$A$2:$B$1222,2,0)</f>
        <v>Укажите код ОО!</v>
      </c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4">
        <f t="shared" si="18"/>
        <v>0</v>
      </c>
      <c r="U179" s="74">
        <f t="shared" si="19"/>
        <v>0</v>
      </c>
      <c r="V179" s="74">
        <f t="shared" si="20"/>
        <v>0</v>
      </c>
      <c r="W179" s="74">
        <f t="shared" si="21"/>
        <v>0</v>
      </c>
      <c r="X179" s="74">
        <f t="shared" si="22"/>
        <v>0</v>
      </c>
      <c r="Y179" s="74">
        <f t="shared" si="23"/>
        <v>0</v>
      </c>
      <c r="Z179" s="74">
        <f t="shared" si="24"/>
        <v>0</v>
      </c>
      <c r="AA179" s="74">
        <f t="shared" si="17"/>
        <v>0</v>
      </c>
    </row>
    <row r="180" spans="1:27" ht="24" customHeight="1" thickBot="1" x14ac:dyDescent="0.3">
      <c r="A180" s="71"/>
      <c r="B180" s="72"/>
      <c r="C180" s="77" t="str">
        <f>VLOOKUP($B180,Kod!$A$2:$B$1222,2,0)</f>
        <v>Укажите код ОО!</v>
      </c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4">
        <f t="shared" si="18"/>
        <v>0</v>
      </c>
      <c r="U180" s="74">
        <f t="shared" si="19"/>
        <v>0</v>
      </c>
      <c r="V180" s="74">
        <f t="shared" si="20"/>
        <v>0</v>
      </c>
      <c r="W180" s="74">
        <f t="shared" si="21"/>
        <v>0</v>
      </c>
      <c r="X180" s="74">
        <f t="shared" si="22"/>
        <v>0</v>
      </c>
      <c r="Y180" s="74">
        <f t="shared" si="23"/>
        <v>0</v>
      </c>
      <c r="Z180" s="74">
        <f t="shared" si="24"/>
        <v>0</v>
      </c>
      <c r="AA180" s="74">
        <f t="shared" si="17"/>
        <v>0</v>
      </c>
    </row>
    <row r="181" spans="1:27" ht="24" customHeight="1" thickBot="1" x14ac:dyDescent="0.3">
      <c r="A181" s="71"/>
      <c r="B181" s="72"/>
      <c r="C181" s="77" t="str">
        <f>VLOOKUP($B181,Kod!$A$2:$B$1222,2,0)</f>
        <v>Укажите код ОО!</v>
      </c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4">
        <f t="shared" si="18"/>
        <v>0</v>
      </c>
      <c r="U181" s="74">
        <f t="shared" si="19"/>
        <v>0</v>
      </c>
      <c r="V181" s="74">
        <f t="shared" si="20"/>
        <v>0</v>
      </c>
      <c r="W181" s="74">
        <f t="shared" si="21"/>
        <v>0</v>
      </c>
      <c r="X181" s="74">
        <f t="shared" si="22"/>
        <v>0</v>
      </c>
      <c r="Y181" s="74">
        <f t="shared" si="23"/>
        <v>0</v>
      </c>
      <c r="Z181" s="74">
        <f t="shared" si="24"/>
        <v>0</v>
      </c>
      <c r="AA181" s="74">
        <f t="shared" si="17"/>
        <v>0</v>
      </c>
    </row>
    <row r="182" spans="1:27" ht="24" customHeight="1" thickBot="1" x14ac:dyDescent="0.3">
      <c r="A182" s="71"/>
      <c r="B182" s="72"/>
      <c r="C182" s="77" t="str">
        <f>VLOOKUP($B182,Kod!$A$2:$B$1222,2,0)</f>
        <v>Укажите код ОО!</v>
      </c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4">
        <f t="shared" si="18"/>
        <v>0</v>
      </c>
      <c r="U182" s="74">
        <f t="shared" si="19"/>
        <v>0</v>
      </c>
      <c r="V182" s="74">
        <f t="shared" si="20"/>
        <v>0</v>
      </c>
      <c r="W182" s="74">
        <f t="shared" si="21"/>
        <v>0</v>
      </c>
      <c r="X182" s="74">
        <f t="shared" si="22"/>
        <v>0</v>
      </c>
      <c r="Y182" s="74">
        <f t="shared" si="23"/>
        <v>0</v>
      </c>
      <c r="Z182" s="74">
        <f t="shared" si="24"/>
        <v>0</v>
      </c>
      <c r="AA182" s="74">
        <f t="shared" si="17"/>
        <v>0</v>
      </c>
    </row>
    <row r="183" spans="1:27" ht="24" customHeight="1" thickBot="1" x14ac:dyDescent="0.3">
      <c r="A183" s="71"/>
      <c r="B183" s="72"/>
      <c r="C183" s="77" t="str">
        <f>VLOOKUP($B183,Kod!$A$2:$B$1222,2,0)</f>
        <v>Укажите код ОО!</v>
      </c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4">
        <f t="shared" si="18"/>
        <v>0</v>
      </c>
      <c r="U183" s="74">
        <f t="shared" si="19"/>
        <v>0</v>
      </c>
      <c r="V183" s="74">
        <f t="shared" si="20"/>
        <v>0</v>
      </c>
      <c r="W183" s="74">
        <f t="shared" si="21"/>
        <v>0</v>
      </c>
      <c r="X183" s="74">
        <f t="shared" si="22"/>
        <v>0</v>
      </c>
      <c r="Y183" s="74">
        <f t="shared" si="23"/>
        <v>0</v>
      </c>
      <c r="Z183" s="74">
        <f t="shared" si="24"/>
        <v>0</v>
      </c>
      <c r="AA183" s="74">
        <f t="shared" si="17"/>
        <v>0</v>
      </c>
    </row>
    <row r="184" spans="1:27" ht="24" customHeight="1" thickBot="1" x14ac:dyDescent="0.3">
      <c r="A184" s="71"/>
      <c r="B184" s="72"/>
      <c r="C184" s="77" t="str">
        <f>VLOOKUP($B184,Kod!$A$2:$B$1222,2,0)</f>
        <v>Укажите код ОО!</v>
      </c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4">
        <f t="shared" si="18"/>
        <v>0</v>
      </c>
      <c r="U184" s="74">
        <f t="shared" si="19"/>
        <v>0</v>
      </c>
      <c r="V184" s="74">
        <f t="shared" si="20"/>
        <v>0</v>
      </c>
      <c r="W184" s="74">
        <f t="shared" si="21"/>
        <v>0</v>
      </c>
      <c r="X184" s="74">
        <f t="shared" si="22"/>
        <v>0</v>
      </c>
      <c r="Y184" s="74">
        <f t="shared" si="23"/>
        <v>0</v>
      </c>
      <c r="Z184" s="74">
        <f t="shared" si="24"/>
        <v>0</v>
      </c>
      <c r="AA184" s="74">
        <f t="shared" si="17"/>
        <v>0</v>
      </c>
    </row>
    <row r="185" spans="1:27" ht="24" customHeight="1" thickBot="1" x14ac:dyDescent="0.3">
      <c r="A185" s="71"/>
      <c r="B185" s="72"/>
      <c r="C185" s="77" t="str">
        <f>VLOOKUP($B185,Kod!$A$2:$B$1222,2,0)</f>
        <v>Укажите код ОО!</v>
      </c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4">
        <f t="shared" si="18"/>
        <v>0</v>
      </c>
      <c r="U185" s="74">
        <f t="shared" si="19"/>
        <v>0</v>
      </c>
      <c r="V185" s="74">
        <f t="shared" si="20"/>
        <v>0</v>
      </c>
      <c r="W185" s="74">
        <f t="shared" si="21"/>
        <v>0</v>
      </c>
      <c r="X185" s="74">
        <f t="shared" si="22"/>
        <v>0</v>
      </c>
      <c r="Y185" s="74">
        <f t="shared" si="23"/>
        <v>0</v>
      </c>
      <c r="Z185" s="74">
        <f t="shared" si="24"/>
        <v>0</v>
      </c>
      <c r="AA185" s="74">
        <f t="shared" si="17"/>
        <v>0</v>
      </c>
    </row>
    <row r="186" spans="1:27" ht="24" customHeight="1" thickBot="1" x14ac:dyDescent="0.3">
      <c r="A186" s="71"/>
      <c r="B186" s="72"/>
      <c r="C186" s="77" t="str">
        <f>VLOOKUP($B186,Kod!$A$2:$B$1222,2,0)</f>
        <v>Укажите код ОО!</v>
      </c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4">
        <f t="shared" si="18"/>
        <v>0</v>
      </c>
      <c r="U186" s="74">
        <f t="shared" si="19"/>
        <v>0</v>
      </c>
      <c r="V186" s="74">
        <f t="shared" si="20"/>
        <v>0</v>
      </c>
      <c r="W186" s="74">
        <f t="shared" si="21"/>
        <v>0</v>
      </c>
      <c r="X186" s="74">
        <f t="shared" si="22"/>
        <v>0</v>
      </c>
      <c r="Y186" s="74">
        <f t="shared" si="23"/>
        <v>0</v>
      </c>
      <c r="Z186" s="74">
        <f t="shared" si="24"/>
        <v>0</v>
      </c>
      <c r="AA186" s="74">
        <f t="shared" si="17"/>
        <v>0</v>
      </c>
    </row>
    <row r="187" spans="1:27" ht="24" customHeight="1" thickBot="1" x14ac:dyDescent="0.3">
      <c r="A187" s="71"/>
      <c r="B187" s="72"/>
      <c r="C187" s="77" t="str">
        <f>VLOOKUP($B187,Kod!$A$2:$B$1222,2,0)</f>
        <v>Укажите код ОО!</v>
      </c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4">
        <f t="shared" si="18"/>
        <v>0</v>
      </c>
      <c r="U187" s="74">
        <f t="shared" si="19"/>
        <v>0</v>
      </c>
      <c r="V187" s="74">
        <f t="shared" si="20"/>
        <v>0</v>
      </c>
      <c r="W187" s="74">
        <f t="shared" si="21"/>
        <v>0</v>
      </c>
      <c r="X187" s="74">
        <f t="shared" si="22"/>
        <v>0</v>
      </c>
      <c r="Y187" s="74">
        <f t="shared" si="23"/>
        <v>0</v>
      </c>
      <c r="Z187" s="74">
        <f t="shared" si="24"/>
        <v>0</v>
      </c>
      <c r="AA187" s="74">
        <f t="shared" si="17"/>
        <v>0</v>
      </c>
    </row>
    <row r="188" spans="1:27" ht="24" customHeight="1" thickBot="1" x14ac:dyDescent="0.3">
      <c r="A188" s="71"/>
      <c r="B188" s="72"/>
      <c r="C188" s="77" t="str">
        <f>VLOOKUP($B188,Kod!$A$2:$B$1222,2,0)</f>
        <v>Укажите код ОО!</v>
      </c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4">
        <f t="shared" si="18"/>
        <v>0</v>
      </c>
      <c r="U188" s="74">
        <f t="shared" si="19"/>
        <v>0</v>
      </c>
      <c r="V188" s="74">
        <f t="shared" si="20"/>
        <v>0</v>
      </c>
      <c r="W188" s="74">
        <f t="shared" si="21"/>
        <v>0</v>
      </c>
      <c r="X188" s="74">
        <f t="shared" si="22"/>
        <v>0</v>
      </c>
      <c r="Y188" s="74">
        <f t="shared" si="23"/>
        <v>0</v>
      </c>
      <c r="Z188" s="74">
        <f t="shared" si="24"/>
        <v>0</v>
      </c>
      <c r="AA188" s="74">
        <f t="shared" si="17"/>
        <v>0</v>
      </c>
    </row>
    <row r="189" spans="1:27" ht="24" customHeight="1" thickBot="1" x14ac:dyDescent="0.3">
      <c r="A189" s="71"/>
      <c r="B189" s="72"/>
      <c r="C189" s="77" t="str">
        <f>VLOOKUP($B189,Kod!$A$2:$B$1222,2,0)</f>
        <v>Укажите код ОО!</v>
      </c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4">
        <f t="shared" si="18"/>
        <v>0</v>
      </c>
      <c r="U189" s="74">
        <f t="shared" si="19"/>
        <v>0</v>
      </c>
      <c r="V189" s="74">
        <f t="shared" si="20"/>
        <v>0</v>
      </c>
      <c r="W189" s="74">
        <f t="shared" si="21"/>
        <v>0</v>
      </c>
      <c r="X189" s="74">
        <f t="shared" si="22"/>
        <v>0</v>
      </c>
      <c r="Y189" s="74">
        <f t="shared" si="23"/>
        <v>0</v>
      </c>
      <c r="Z189" s="74">
        <f t="shared" si="24"/>
        <v>0</v>
      </c>
      <c r="AA189" s="74">
        <f t="shared" si="17"/>
        <v>0</v>
      </c>
    </row>
    <row r="190" spans="1:27" ht="24" customHeight="1" thickBot="1" x14ac:dyDescent="0.3">
      <c r="A190" s="71"/>
      <c r="B190" s="72"/>
      <c r="C190" s="77" t="str">
        <f>VLOOKUP($B190,Kod!$A$2:$B$1222,2,0)</f>
        <v>Укажите код ОО!</v>
      </c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4">
        <f t="shared" si="18"/>
        <v>0</v>
      </c>
      <c r="U190" s="74">
        <f t="shared" si="19"/>
        <v>0</v>
      </c>
      <c r="V190" s="74">
        <f t="shared" si="20"/>
        <v>0</v>
      </c>
      <c r="W190" s="74">
        <f t="shared" si="21"/>
        <v>0</v>
      </c>
      <c r="X190" s="74">
        <f t="shared" si="22"/>
        <v>0</v>
      </c>
      <c r="Y190" s="74">
        <f t="shared" si="23"/>
        <v>0</v>
      </c>
      <c r="Z190" s="74">
        <f t="shared" si="24"/>
        <v>0</v>
      </c>
      <c r="AA190" s="74">
        <f t="shared" si="17"/>
        <v>0</v>
      </c>
    </row>
    <row r="191" spans="1:27" ht="24" customHeight="1" thickBot="1" x14ac:dyDescent="0.3">
      <c r="A191" s="71"/>
      <c r="B191" s="72"/>
      <c r="C191" s="77" t="str">
        <f>VLOOKUP($B191,Kod!$A$2:$B$1222,2,0)</f>
        <v>Укажите код ОО!</v>
      </c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4">
        <f t="shared" si="18"/>
        <v>0</v>
      </c>
      <c r="U191" s="74">
        <f t="shared" si="19"/>
        <v>0</v>
      </c>
      <c r="V191" s="74">
        <f t="shared" si="20"/>
        <v>0</v>
      </c>
      <c r="W191" s="74">
        <f t="shared" si="21"/>
        <v>0</v>
      </c>
      <c r="X191" s="74">
        <f t="shared" si="22"/>
        <v>0</v>
      </c>
      <c r="Y191" s="74">
        <f t="shared" si="23"/>
        <v>0</v>
      </c>
      <c r="Z191" s="74">
        <f t="shared" si="24"/>
        <v>0</v>
      </c>
      <c r="AA191" s="74">
        <f t="shared" si="17"/>
        <v>0</v>
      </c>
    </row>
    <row r="192" spans="1:27" ht="24" customHeight="1" thickBot="1" x14ac:dyDescent="0.3">
      <c r="A192" s="71"/>
      <c r="B192" s="72"/>
      <c r="C192" s="77" t="str">
        <f>VLOOKUP($B192,Kod!$A$2:$B$1222,2,0)</f>
        <v>Укажите код ОО!</v>
      </c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4">
        <f t="shared" si="18"/>
        <v>0</v>
      </c>
      <c r="U192" s="74">
        <f t="shared" si="19"/>
        <v>0</v>
      </c>
      <c r="V192" s="74">
        <f t="shared" si="20"/>
        <v>0</v>
      </c>
      <c r="W192" s="74">
        <f t="shared" si="21"/>
        <v>0</v>
      </c>
      <c r="X192" s="74">
        <f t="shared" si="22"/>
        <v>0</v>
      </c>
      <c r="Y192" s="74">
        <f t="shared" si="23"/>
        <v>0</v>
      </c>
      <c r="Z192" s="74">
        <f t="shared" si="24"/>
        <v>0</v>
      </c>
      <c r="AA192" s="74">
        <f t="shared" si="17"/>
        <v>0</v>
      </c>
    </row>
    <row r="193" spans="1:27" ht="24" customHeight="1" thickBot="1" x14ac:dyDescent="0.3">
      <c r="A193" s="71"/>
      <c r="B193" s="72"/>
      <c r="C193" s="77" t="str">
        <f>VLOOKUP($B193,Kod!$A$2:$B$1222,2,0)</f>
        <v>Укажите код ОО!</v>
      </c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4">
        <f t="shared" si="18"/>
        <v>0</v>
      </c>
      <c r="U193" s="74">
        <f t="shared" si="19"/>
        <v>0</v>
      </c>
      <c r="V193" s="74">
        <f t="shared" si="20"/>
        <v>0</v>
      </c>
      <c r="W193" s="74">
        <f t="shared" si="21"/>
        <v>0</v>
      </c>
      <c r="X193" s="74">
        <f t="shared" si="22"/>
        <v>0</v>
      </c>
      <c r="Y193" s="74">
        <f t="shared" si="23"/>
        <v>0</v>
      </c>
      <c r="Z193" s="74">
        <f t="shared" si="24"/>
        <v>0</v>
      </c>
      <c r="AA193" s="74">
        <f t="shared" si="17"/>
        <v>0</v>
      </c>
    </row>
    <row r="194" spans="1:27" ht="24" customHeight="1" thickBot="1" x14ac:dyDescent="0.3">
      <c r="A194" s="71"/>
      <c r="B194" s="72"/>
      <c r="C194" s="77" t="str">
        <f>VLOOKUP($B194,Kod!$A$2:$B$1222,2,0)</f>
        <v>Укажите код ОО!</v>
      </c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4">
        <f t="shared" si="18"/>
        <v>0</v>
      </c>
      <c r="U194" s="74">
        <f t="shared" si="19"/>
        <v>0</v>
      </c>
      <c r="V194" s="74">
        <f t="shared" si="20"/>
        <v>0</v>
      </c>
      <c r="W194" s="74">
        <f t="shared" si="21"/>
        <v>0</v>
      </c>
      <c r="X194" s="74">
        <f t="shared" si="22"/>
        <v>0</v>
      </c>
      <c r="Y194" s="74">
        <f t="shared" si="23"/>
        <v>0</v>
      </c>
      <c r="Z194" s="74">
        <f t="shared" si="24"/>
        <v>0</v>
      </c>
      <c r="AA194" s="74">
        <f t="shared" si="17"/>
        <v>0</v>
      </c>
    </row>
    <row r="195" spans="1:27" ht="24" customHeight="1" thickBot="1" x14ac:dyDescent="0.3">
      <c r="A195" s="71"/>
      <c r="B195" s="72"/>
      <c r="C195" s="77" t="str">
        <f>VLOOKUP($B195,Kod!$A$2:$B$1222,2,0)</f>
        <v>Укажите код ОО!</v>
      </c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4">
        <f t="shared" si="18"/>
        <v>0</v>
      </c>
      <c r="U195" s="74">
        <f t="shared" si="19"/>
        <v>0</v>
      </c>
      <c r="V195" s="74">
        <f t="shared" si="20"/>
        <v>0</v>
      </c>
      <c r="W195" s="74">
        <f t="shared" si="21"/>
        <v>0</v>
      </c>
      <c r="X195" s="74">
        <f t="shared" si="22"/>
        <v>0</v>
      </c>
      <c r="Y195" s="74">
        <f t="shared" si="23"/>
        <v>0</v>
      </c>
      <c r="Z195" s="74">
        <f t="shared" si="24"/>
        <v>0</v>
      </c>
      <c r="AA195" s="74">
        <f t="shared" si="17"/>
        <v>0</v>
      </c>
    </row>
    <row r="196" spans="1:27" ht="24" customHeight="1" thickBot="1" x14ac:dyDescent="0.3">
      <c r="A196" s="71"/>
      <c r="B196" s="72"/>
      <c r="C196" s="77" t="str">
        <f>VLOOKUP($B196,Kod!$A$2:$B$1222,2,0)</f>
        <v>Укажите код ОО!</v>
      </c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4">
        <f t="shared" si="18"/>
        <v>0</v>
      </c>
      <c r="U196" s="74">
        <f t="shared" si="19"/>
        <v>0</v>
      </c>
      <c r="V196" s="74">
        <f t="shared" si="20"/>
        <v>0</v>
      </c>
      <c r="W196" s="74">
        <f t="shared" si="21"/>
        <v>0</v>
      </c>
      <c r="X196" s="74">
        <f t="shared" si="22"/>
        <v>0</v>
      </c>
      <c r="Y196" s="74">
        <f t="shared" si="23"/>
        <v>0</v>
      </c>
      <c r="Z196" s="74">
        <f t="shared" si="24"/>
        <v>0</v>
      </c>
      <c r="AA196" s="74">
        <f t="shared" si="17"/>
        <v>0</v>
      </c>
    </row>
    <row r="197" spans="1:27" ht="24" customHeight="1" thickBot="1" x14ac:dyDescent="0.3">
      <c r="A197" s="71"/>
      <c r="B197" s="72"/>
      <c r="C197" s="77" t="str">
        <f>VLOOKUP($B197,Kod!$A$2:$B$1222,2,0)</f>
        <v>Укажите код ОО!</v>
      </c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4">
        <f t="shared" si="18"/>
        <v>0</v>
      </c>
      <c r="U197" s="74">
        <f t="shared" si="19"/>
        <v>0</v>
      </c>
      <c r="V197" s="74">
        <f t="shared" si="20"/>
        <v>0</v>
      </c>
      <c r="W197" s="74">
        <f t="shared" si="21"/>
        <v>0</v>
      </c>
      <c r="X197" s="74">
        <f t="shared" si="22"/>
        <v>0</v>
      </c>
      <c r="Y197" s="74">
        <f t="shared" si="23"/>
        <v>0</v>
      </c>
      <c r="Z197" s="74">
        <f t="shared" si="24"/>
        <v>0</v>
      </c>
      <c r="AA197" s="74">
        <f t="shared" si="17"/>
        <v>0</v>
      </c>
    </row>
    <row r="198" spans="1:27" ht="24" customHeight="1" thickBot="1" x14ac:dyDescent="0.3">
      <c r="A198" s="71"/>
      <c r="B198" s="72"/>
      <c r="C198" s="77" t="str">
        <f>VLOOKUP($B198,Kod!$A$2:$B$1222,2,0)</f>
        <v>Укажите код ОО!</v>
      </c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4">
        <f t="shared" si="18"/>
        <v>0</v>
      </c>
      <c r="U198" s="74">
        <f t="shared" si="19"/>
        <v>0</v>
      </c>
      <c r="V198" s="74">
        <f t="shared" si="20"/>
        <v>0</v>
      </c>
      <c r="W198" s="74">
        <f t="shared" si="21"/>
        <v>0</v>
      </c>
      <c r="X198" s="74">
        <f t="shared" si="22"/>
        <v>0</v>
      </c>
      <c r="Y198" s="74">
        <f t="shared" si="23"/>
        <v>0</v>
      </c>
      <c r="Z198" s="74">
        <f t="shared" si="24"/>
        <v>0</v>
      </c>
      <c r="AA198" s="74">
        <f t="shared" si="17"/>
        <v>0</v>
      </c>
    </row>
    <row r="199" spans="1:27" ht="24" customHeight="1" thickBot="1" x14ac:dyDescent="0.3">
      <c r="A199" s="71"/>
      <c r="B199" s="72"/>
      <c r="C199" s="77" t="str">
        <f>VLOOKUP($B199,Kod!$A$2:$B$1222,2,0)</f>
        <v>Укажите код ОО!</v>
      </c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4">
        <f t="shared" si="18"/>
        <v>0</v>
      </c>
      <c r="U199" s="74">
        <f t="shared" si="19"/>
        <v>0</v>
      </c>
      <c r="V199" s="74">
        <f t="shared" si="20"/>
        <v>0</v>
      </c>
      <c r="W199" s="74">
        <f t="shared" si="21"/>
        <v>0</v>
      </c>
      <c r="X199" s="74">
        <f t="shared" si="22"/>
        <v>0</v>
      </c>
      <c r="Y199" s="74">
        <f t="shared" si="23"/>
        <v>0</v>
      </c>
      <c r="Z199" s="74">
        <f t="shared" si="24"/>
        <v>0</v>
      </c>
      <c r="AA199" s="74">
        <f t="shared" si="17"/>
        <v>0</v>
      </c>
    </row>
    <row r="200" spans="1:27" ht="24" customHeight="1" thickBot="1" x14ac:dyDescent="0.3">
      <c r="A200" s="71"/>
      <c r="B200" s="72"/>
      <c r="C200" s="77" t="str">
        <f>VLOOKUP($B200,Kod!$A$2:$B$1222,2,0)</f>
        <v>Укажите код ОО!</v>
      </c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4">
        <f t="shared" si="18"/>
        <v>0</v>
      </c>
      <c r="U200" s="74">
        <f t="shared" si="19"/>
        <v>0</v>
      </c>
      <c r="V200" s="74">
        <f t="shared" si="20"/>
        <v>0</v>
      </c>
      <c r="W200" s="74">
        <f t="shared" si="21"/>
        <v>0</v>
      </c>
      <c r="X200" s="74">
        <f t="shared" si="22"/>
        <v>0</v>
      </c>
      <c r="Y200" s="74">
        <f t="shared" si="23"/>
        <v>0</v>
      </c>
      <c r="Z200" s="74">
        <f t="shared" si="24"/>
        <v>0</v>
      </c>
      <c r="AA200" s="74">
        <f t="shared" si="17"/>
        <v>0</v>
      </c>
    </row>
    <row r="201" spans="1:27" ht="24" customHeight="1" thickBot="1" x14ac:dyDescent="0.3">
      <c r="A201" s="71"/>
      <c r="B201" s="72"/>
      <c r="C201" s="77" t="str">
        <f>VLOOKUP($B201,Kod!$A$2:$B$1222,2,0)</f>
        <v>Укажите код ОО!</v>
      </c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4">
        <f t="shared" si="18"/>
        <v>0</v>
      </c>
      <c r="U201" s="74">
        <f t="shared" si="19"/>
        <v>0</v>
      </c>
      <c r="V201" s="74">
        <f t="shared" si="20"/>
        <v>0</v>
      </c>
      <c r="W201" s="74">
        <f t="shared" si="21"/>
        <v>0</v>
      </c>
      <c r="X201" s="74">
        <f t="shared" si="22"/>
        <v>0</v>
      </c>
      <c r="Y201" s="74">
        <f t="shared" si="23"/>
        <v>0</v>
      </c>
      <c r="Z201" s="74">
        <f t="shared" si="24"/>
        <v>0</v>
      </c>
      <c r="AA201" s="74">
        <f t="shared" si="17"/>
        <v>0</v>
      </c>
    </row>
    <row r="202" spans="1:27" ht="24" customHeight="1" thickBot="1" x14ac:dyDescent="0.3">
      <c r="A202" s="71"/>
      <c r="B202" s="72"/>
      <c r="C202" s="77" t="str">
        <f>VLOOKUP($B202,Kod!$A$2:$B$1222,2,0)</f>
        <v>Укажите код ОО!</v>
      </c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4">
        <f t="shared" si="18"/>
        <v>0</v>
      </c>
      <c r="U202" s="74">
        <f t="shared" si="19"/>
        <v>0</v>
      </c>
      <c r="V202" s="74">
        <f t="shared" si="20"/>
        <v>0</v>
      </c>
      <c r="W202" s="74">
        <f t="shared" si="21"/>
        <v>0</v>
      </c>
      <c r="X202" s="74">
        <f t="shared" si="22"/>
        <v>0</v>
      </c>
      <c r="Y202" s="74">
        <f t="shared" si="23"/>
        <v>0</v>
      </c>
      <c r="Z202" s="74">
        <f t="shared" si="24"/>
        <v>0</v>
      </c>
      <c r="AA202" s="74">
        <f t="shared" ref="AA202:AA210" si="25">SUM(X202:Z202)</f>
        <v>0</v>
      </c>
    </row>
    <row r="203" spans="1:27" ht="24" customHeight="1" thickBot="1" x14ac:dyDescent="0.3">
      <c r="A203" s="71"/>
      <c r="B203" s="72"/>
      <c r="C203" s="77" t="str">
        <f>VLOOKUP($B203,Kod!$A$2:$B$1222,2,0)</f>
        <v>Укажите код ОО!</v>
      </c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4">
        <f t="shared" ref="T203:T210" si="26">E203+G203+I203</f>
        <v>0</v>
      </c>
      <c r="U203" s="74">
        <f t="shared" ref="U203:U210" si="27">K203+M203</f>
        <v>0</v>
      </c>
      <c r="V203" s="74">
        <f t="shared" ref="V203:V210" si="28">O203+Q203+S203</f>
        <v>0</v>
      </c>
      <c r="W203" s="74">
        <f t="shared" ref="W203:W210" si="29">SUM(T203:V203)</f>
        <v>0</v>
      </c>
      <c r="X203" s="74">
        <f t="shared" ref="X203:X210" si="30">D203+F203+H203</f>
        <v>0</v>
      </c>
      <c r="Y203" s="74">
        <f t="shared" ref="Y203:Y210" si="31">J203+L203</f>
        <v>0</v>
      </c>
      <c r="Z203" s="74">
        <f t="shared" ref="Z203:Z210" si="32">N203+P203+R203</f>
        <v>0</v>
      </c>
      <c r="AA203" s="74">
        <f t="shared" si="25"/>
        <v>0</v>
      </c>
    </row>
    <row r="204" spans="1:27" ht="24" customHeight="1" thickBot="1" x14ac:dyDescent="0.3">
      <c r="A204" s="71"/>
      <c r="B204" s="72"/>
      <c r="C204" s="77" t="str">
        <f>VLOOKUP($B204,Kod!$A$2:$B$1222,2,0)</f>
        <v>Укажите код ОО!</v>
      </c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4">
        <f t="shared" si="26"/>
        <v>0</v>
      </c>
      <c r="U204" s="74">
        <f t="shared" si="27"/>
        <v>0</v>
      </c>
      <c r="V204" s="74">
        <f t="shared" si="28"/>
        <v>0</v>
      </c>
      <c r="W204" s="74">
        <f t="shared" si="29"/>
        <v>0</v>
      </c>
      <c r="X204" s="74">
        <f t="shared" si="30"/>
        <v>0</v>
      </c>
      <c r="Y204" s="74">
        <f t="shared" si="31"/>
        <v>0</v>
      </c>
      <c r="Z204" s="74">
        <f t="shared" si="32"/>
        <v>0</v>
      </c>
      <c r="AA204" s="74">
        <f t="shared" si="25"/>
        <v>0</v>
      </c>
    </row>
    <row r="205" spans="1:27" ht="24" customHeight="1" thickBot="1" x14ac:dyDescent="0.3">
      <c r="A205" s="71"/>
      <c r="B205" s="73"/>
      <c r="C205" s="77" t="str">
        <f>VLOOKUP($B205,Kod!$A$2:$B$1222,2,0)</f>
        <v>Укажите код ОО!</v>
      </c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4">
        <f t="shared" si="26"/>
        <v>0</v>
      </c>
      <c r="U205" s="74">
        <f t="shared" si="27"/>
        <v>0</v>
      </c>
      <c r="V205" s="74">
        <f t="shared" si="28"/>
        <v>0</v>
      </c>
      <c r="W205" s="74">
        <f t="shared" si="29"/>
        <v>0</v>
      </c>
      <c r="X205" s="74">
        <f t="shared" si="30"/>
        <v>0</v>
      </c>
      <c r="Y205" s="74">
        <f t="shared" si="31"/>
        <v>0</v>
      </c>
      <c r="Z205" s="74">
        <f t="shared" si="32"/>
        <v>0</v>
      </c>
      <c r="AA205" s="74">
        <f t="shared" si="25"/>
        <v>0</v>
      </c>
    </row>
    <row r="206" spans="1:27" ht="24" customHeight="1" thickBot="1" x14ac:dyDescent="0.3">
      <c r="A206" s="71"/>
      <c r="B206" s="73"/>
      <c r="C206" s="77" t="str">
        <f>VLOOKUP($B206,Kod!$A$2:$B$1222,2,0)</f>
        <v>Укажите код ОО!</v>
      </c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4">
        <f t="shared" si="26"/>
        <v>0</v>
      </c>
      <c r="U206" s="74">
        <f t="shared" si="27"/>
        <v>0</v>
      </c>
      <c r="V206" s="74">
        <f t="shared" si="28"/>
        <v>0</v>
      </c>
      <c r="W206" s="74">
        <f t="shared" si="29"/>
        <v>0</v>
      </c>
      <c r="X206" s="74">
        <f t="shared" si="30"/>
        <v>0</v>
      </c>
      <c r="Y206" s="74">
        <f t="shared" si="31"/>
        <v>0</v>
      </c>
      <c r="Z206" s="74">
        <f t="shared" si="32"/>
        <v>0</v>
      </c>
      <c r="AA206" s="74">
        <f t="shared" si="25"/>
        <v>0</v>
      </c>
    </row>
    <row r="207" spans="1:27" ht="24" customHeight="1" thickBot="1" x14ac:dyDescent="0.3">
      <c r="A207" s="71"/>
      <c r="B207" s="73"/>
      <c r="C207" s="77" t="str">
        <f>VLOOKUP($B207,Kod!$A$2:$B$1222,2,0)</f>
        <v>Укажите код ОО!</v>
      </c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4">
        <f t="shared" si="26"/>
        <v>0</v>
      </c>
      <c r="U207" s="74">
        <f t="shared" si="27"/>
        <v>0</v>
      </c>
      <c r="V207" s="74">
        <f t="shared" si="28"/>
        <v>0</v>
      </c>
      <c r="W207" s="74">
        <f t="shared" si="29"/>
        <v>0</v>
      </c>
      <c r="X207" s="74">
        <f t="shared" si="30"/>
        <v>0</v>
      </c>
      <c r="Y207" s="74">
        <f t="shared" si="31"/>
        <v>0</v>
      </c>
      <c r="Z207" s="74">
        <f t="shared" si="32"/>
        <v>0</v>
      </c>
      <c r="AA207" s="74">
        <f t="shared" si="25"/>
        <v>0</v>
      </c>
    </row>
    <row r="208" spans="1:27" ht="24" customHeight="1" thickBot="1" x14ac:dyDescent="0.3">
      <c r="A208" s="71"/>
      <c r="B208" s="73"/>
      <c r="C208" s="77" t="str">
        <f>VLOOKUP($B208,Kod!$A$2:$B$1222,2,0)</f>
        <v>Укажите код ОО!</v>
      </c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4">
        <f t="shared" si="26"/>
        <v>0</v>
      </c>
      <c r="U208" s="74">
        <f t="shared" si="27"/>
        <v>0</v>
      </c>
      <c r="V208" s="74">
        <f t="shared" si="28"/>
        <v>0</v>
      </c>
      <c r="W208" s="74">
        <f t="shared" si="29"/>
        <v>0</v>
      </c>
      <c r="X208" s="74">
        <f t="shared" si="30"/>
        <v>0</v>
      </c>
      <c r="Y208" s="74">
        <f t="shared" si="31"/>
        <v>0</v>
      </c>
      <c r="Z208" s="74">
        <f t="shared" si="32"/>
        <v>0</v>
      </c>
      <c r="AA208" s="74">
        <f t="shared" si="25"/>
        <v>0</v>
      </c>
    </row>
    <row r="209" spans="1:27" ht="24" customHeight="1" thickBot="1" x14ac:dyDescent="0.3">
      <c r="A209" s="71"/>
      <c r="B209" s="73"/>
      <c r="C209" s="77" t="str">
        <f>VLOOKUP($B209,Kod!$A$2:$B$1222,2,0)</f>
        <v>Укажите код ОО!</v>
      </c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4">
        <f t="shared" si="26"/>
        <v>0</v>
      </c>
      <c r="U209" s="74">
        <f t="shared" si="27"/>
        <v>0</v>
      </c>
      <c r="V209" s="74">
        <f t="shared" si="28"/>
        <v>0</v>
      </c>
      <c r="W209" s="74">
        <f t="shared" si="29"/>
        <v>0</v>
      </c>
      <c r="X209" s="74">
        <f t="shared" si="30"/>
        <v>0</v>
      </c>
      <c r="Y209" s="74">
        <f t="shared" si="31"/>
        <v>0</v>
      </c>
      <c r="Z209" s="74">
        <f t="shared" si="32"/>
        <v>0</v>
      </c>
      <c r="AA209" s="74">
        <f t="shared" si="25"/>
        <v>0</v>
      </c>
    </row>
    <row r="210" spans="1:27" ht="24" customHeight="1" thickBot="1" x14ac:dyDescent="0.3">
      <c r="A210" s="71"/>
      <c r="B210" s="73"/>
      <c r="C210" s="77" t="str">
        <f>VLOOKUP($B210,Kod!$A$2:$B$1222,2,0)</f>
        <v>Укажите код ОО!</v>
      </c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4">
        <f t="shared" si="26"/>
        <v>0</v>
      </c>
      <c r="U210" s="74">
        <f t="shared" si="27"/>
        <v>0</v>
      </c>
      <c r="V210" s="74">
        <f t="shared" si="28"/>
        <v>0</v>
      </c>
      <c r="W210" s="74">
        <f t="shared" si="29"/>
        <v>0</v>
      </c>
      <c r="X210" s="74">
        <f t="shared" si="30"/>
        <v>0</v>
      </c>
      <c r="Y210" s="74">
        <f t="shared" si="31"/>
        <v>0</v>
      </c>
      <c r="Z210" s="74">
        <f t="shared" si="32"/>
        <v>0</v>
      </c>
      <c r="AA210" s="74">
        <f t="shared" si="25"/>
        <v>0</v>
      </c>
    </row>
  </sheetData>
  <sheetProtection password="9456" sheet="1" objects="1" scenarios="1" formatCells="0"/>
  <mergeCells count="18">
    <mergeCell ref="A6:A8"/>
    <mergeCell ref="B6:B8"/>
    <mergeCell ref="C6:C8"/>
    <mergeCell ref="F5:G5"/>
    <mergeCell ref="A1:N1"/>
    <mergeCell ref="P1:AA1"/>
    <mergeCell ref="A2:AA2"/>
    <mergeCell ref="A3:AA3"/>
    <mergeCell ref="A4:AA4"/>
    <mergeCell ref="T5:W5"/>
    <mergeCell ref="X5:AA5"/>
    <mergeCell ref="D5:E5"/>
    <mergeCell ref="H5:I5"/>
    <mergeCell ref="J5:K5"/>
    <mergeCell ref="L5:M5"/>
    <mergeCell ref="N5:O5"/>
    <mergeCell ref="P5:Q5"/>
    <mergeCell ref="R5:S5"/>
  </mergeCells>
  <pageMargins left="0.19652777777777777" right="0.19652777777777777" top="0.19652777777777777" bottom="0.19652777777777777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7"/>
  <sheetViews>
    <sheetView workbookViewId="0">
      <pane ySplit="9" topLeftCell="A10" activePane="bottomLeft" state="frozen"/>
      <selection pane="bottomLeft" activeCell="C10" sqref="C10:Q33"/>
    </sheetView>
  </sheetViews>
  <sheetFormatPr defaultRowHeight="15" x14ac:dyDescent="0.25"/>
  <cols>
    <col min="1" max="1" width="4.85546875" style="54" customWidth="1"/>
    <col min="2" max="2" width="18.7109375" style="54" customWidth="1"/>
    <col min="3" max="3" width="11" style="54" customWidth="1"/>
    <col min="4" max="5" width="9.85546875" style="54" customWidth="1"/>
    <col min="6" max="6" width="12" style="54" customWidth="1"/>
    <col min="7" max="10" width="11.7109375" style="54" customWidth="1"/>
    <col min="11" max="11" width="12.42578125" style="54" customWidth="1"/>
    <col min="12" max="12" width="11.7109375" style="54" customWidth="1"/>
    <col min="13" max="13" width="10.85546875" style="54" customWidth="1"/>
    <col min="14" max="15" width="10.140625" style="54" customWidth="1"/>
    <col min="16" max="16" width="12.140625" style="54" customWidth="1"/>
    <col min="17" max="17" width="11.5703125" style="54" customWidth="1"/>
    <col min="18" max="29" width="8.5703125" style="54" customWidth="1"/>
    <col min="30" max="16384" width="9.140625" style="54"/>
  </cols>
  <sheetData>
    <row r="1" spans="1:55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91"/>
      <c r="R1" s="108"/>
      <c r="S1" s="108"/>
      <c r="T1" s="108"/>
      <c r="U1" s="140" t="s">
        <v>1260</v>
      </c>
      <c r="V1" s="140"/>
      <c r="W1" s="140"/>
      <c r="X1" s="140"/>
      <c r="Y1" s="140"/>
      <c r="Z1" s="140"/>
      <c r="AA1" s="140"/>
      <c r="AB1" s="140"/>
      <c r="AC1" s="140"/>
    </row>
    <row r="2" spans="1:55" ht="23.25" x14ac:dyDescent="0.35">
      <c r="A2" s="141" t="s">
        <v>638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55" ht="23.25" x14ac:dyDescent="0.35">
      <c r="A3" s="141" t="s">
        <v>620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55" ht="23.25" x14ac:dyDescent="0.35">
      <c r="A4" s="141" t="s">
        <v>1358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5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5" ht="14.85" customHeight="1" thickBot="1" x14ac:dyDescent="0.3">
      <c r="A6" s="139" t="s">
        <v>632</v>
      </c>
      <c r="B6" s="155" t="s">
        <v>639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  <c r="R6" s="149" t="s">
        <v>641</v>
      </c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1"/>
    </row>
    <row r="7" spans="1:55" ht="15" customHeight="1" thickBot="1" x14ac:dyDescent="0.3">
      <c r="A7" s="139"/>
      <c r="B7" s="155"/>
      <c r="C7" s="164" t="s">
        <v>1344</v>
      </c>
      <c r="D7" s="165"/>
      <c r="E7" s="165"/>
      <c r="F7" s="165"/>
      <c r="G7" s="166"/>
      <c r="H7" s="164" t="s">
        <v>642</v>
      </c>
      <c r="I7" s="165"/>
      <c r="J7" s="165"/>
      <c r="K7" s="165"/>
      <c r="L7" s="166"/>
      <c r="M7" s="164" t="s">
        <v>643</v>
      </c>
      <c r="N7" s="165"/>
      <c r="O7" s="165"/>
      <c r="P7" s="165"/>
      <c r="Q7" s="166"/>
      <c r="R7" s="164" t="s">
        <v>1344</v>
      </c>
      <c r="S7" s="165"/>
      <c r="T7" s="166"/>
      <c r="U7" s="162" t="s">
        <v>642</v>
      </c>
      <c r="V7" s="162"/>
      <c r="W7" s="162"/>
      <c r="X7" s="162" t="s">
        <v>643</v>
      </c>
      <c r="Y7" s="162"/>
      <c r="Z7" s="162"/>
      <c r="AA7" s="163" t="s">
        <v>1359</v>
      </c>
      <c r="AB7" s="163"/>
      <c r="AC7" s="16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ht="48" customHeight="1" thickBot="1" x14ac:dyDescent="0.3">
      <c r="A8" s="139"/>
      <c r="B8" s="155"/>
      <c r="C8" s="89" t="s">
        <v>644</v>
      </c>
      <c r="D8" s="66" t="s">
        <v>1152</v>
      </c>
      <c r="E8" s="89" t="s">
        <v>645</v>
      </c>
      <c r="F8" s="89" t="s">
        <v>646</v>
      </c>
      <c r="G8" s="66" t="s">
        <v>1161</v>
      </c>
      <c r="H8" s="115" t="s">
        <v>644</v>
      </c>
      <c r="I8" s="66" t="s">
        <v>1152</v>
      </c>
      <c r="J8" s="115" t="s">
        <v>645</v>
      </c>
      <c r="K8" s="115" t="s">
        <v>646</v>
      </c>
      <c r="L8" s="66" t="s">
        <v>1161</v>
      </c>
      <c r="M8" s="89" t="s">
        <v>644</v>
      </c>
      <c r="N8" s="66" t="s">
        <v>1152</v>
      </c>
      <c r="O8" s="89" t="s">
        <v>645</v>
      </c>
      <c r="P8" s="89" t="s">
        <v>646</v>
      </c>
      <c r="Q8" s="66" t="s">
        <v>1161</v>
      </c>
      <c r="R8" s="106" t="s">
        <v>647</v>
      </c>
      <c r="S8" s="106" t="s">
        <v>648</v>
      </c>
      <c r="T8" s="106" t="s">
        <v>649</v>
      </c>
      <c r="U8" s="89" t="s">
        <v>647</v>
      </c>
      <c r="V8" s="89" t="s">
        <v>648</v>
      </c>
      <c r="W8" s="89" t="s">
        <v>649</v>
      </c>
      <c r="X8" s="89" t="s">
        <v>647</v>
      </c>
      <c r="Y8" s="89" t="s">
        <v>648</v>
      </c>
      <c r="Z8" s="89" t="s">
        <v>649</v>
      </c>
      <c r="AA8" s="89" t="s">
        <v>647</v>
      </c>
      <c r="AB8" s="89" t="s">
        <v>648</v>
      </c>
      <c r="AC8" s="89" t="s">
        <v>649</v>
      </c>
    </row>
    <row r="9" spans="1:55" ht="15" customHeight="1" thickBot="1" x14ac:dyDescent="0.3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  <c r="R9" s="105">
        <v>18</v>
      </c>
      <c r="S9" s="105">
        <v>19</v>
      </c>
      <c r="T9" s="105">
        <v>20</v>
      </c>
      <c r="U9" s="88">
        <v>21</v>
      </c>
      <c r="V9" s="88">
        <v>22</v>
      </c>
      <c r="W9" s="88">
        <v>23</v>
      </c>
      <c r="X9" s="88">
        <v>24</v>
      </c>
      <c r="Y9" s="88">
        <v>25</v>
      </c>
      <c r="Z9" s="88">
        <v>26</v>
      </c>
      <c r="AA9" s="88">
        <v>27</v>
      </c>
      <c r="AB9" s="88">
        <v>28</v>
      </c>
      <c r="AC9" s="88">
        <v>29</v>
      </c>
    </row>
    <row r="10" spans="1:55" ht="15.75" thickBot="1" x14ac:dyDescent="0.3">
      <c r="A10" s="19">
        <v>1</v>
      </c>
      <c r="B10" s="18" t="s">
        <v>650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151</v>
      </c>
      <c r="I10" s="26">
        <v>0</v>
      </c>
      <c r="J10" s="26">
        <v>16</v>
      </c>
      <c r="K10" s="26">
        <v>1</v>
      </c>
      <c r="L10" s="26">
        <v>1</v>
      </c>
      <c r="M10" s="26">
        <v>156</v>
      </c>
      <c r="N10" s="26">
        <v>0</v>
      </c>
      <c r="O10" s="26">
        <v>32</v>
      </c>
      <c r="P10" s="26">
        <v>0</v>
      </c>
      <c r="Q10" s="26">
        <v>0</v>
      </c>
      <c r="R10" s="112">
        <f>IF(Stat!$X$7=0,0,C10/Stat!$X$7)</f>
        <v>0</v>
      </c>
      <c r="S10" s="112">
        <f>IF(C10=0,0,C10/$C$34)</f>
        <v>0</v>
      </c>
      <c r="T10" s="112">
        <f>IF(C10=0,0,SUM(E10:F10)/C10)</f>
        <v>0</v>
      </c>
      <c r="U10" s="12">
        <f>IF(Stat!$X$7=0,0,H10/Stat!$X$7)</f>
        <v>4.2727787209960386E-2</v>
      </c>
      <c r="V10" s="12">
        <f>IF(H10=0,0,H10/$C$34)</f>
        <v>0.37192118226600984</v>
      </c>
      <c r="W10" s="118">
        <f t="shared" ref="W10:W33" si="0">IF(H10=0,0,SUM(J10:K10)/H10)</f>
        <v>0.11258278145695365</v>
      </c>
      <c r="X10" s="12">
        <f>IF(Stat!$X$7=0,0,M10/Stat!$X$7)</f>
        <v>4.4142614601018676E-2</v>
      </c>
      <c r="Y10" s="12">
        <f t="shared" ref="Y10:Y31" si="1">IF(M10=0,0,M10/$M$34)</f>
        <v>8.6570477247502775E-2</v>
      </c>
      <c r="Z10" s="12">
        <f>IF(M10=0,0,SUM(O10:P10)/M10)</f>
        <v>0.20512820512820512</v>
      </c>
      <c r="AA10" s="12" t="e">
        <f>IF(Stat!$X$7=0,0,SUM(#REF!,M10)/Stat!$X$7)</f>
        <v>#REF!</v>
      </c>
      <c r="AB10" s="13">
        <f t="shared" ref="AB10:AB31" si="2">IF(C10+M10=0,0,SUM(C10,M10)/SUM($M$34,$C$34))</f>
        <v>7.0652173913043473E-2</v>
      </c>
      <c r="AC10" s="13">
        <f t="shared" ref="AC10:AC19" si="3">IF(C10+M10=0,0,SUM(E10:F10,O10:P10)/SUM(C10,M10))</f>
        <v>0.20512820512820512</v>
      </c>
    </row>
    <row r="11" spans="1:55" ht="15.75" thickBot="1" x14ac:dyDescent="0.3">
      <c r="A11" s="19">
        <v>2</v>
      </c>
      <c r="B11" s="18" t="s">
        <v>651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112">
        <f>IF(Stat!$X$7=0,0,C11/Stat!$X$7)</f>
        <v>0</v>
      </c>
      <c r="S11" s="112">
        <f t="shared" ref="S11:S33" si="4">IF(C11=0,0,C11/$C$34)</f>
        <v>0</v>
      </c>
      <c r="T11" s="112">
        <f t="shared" ref="T11:T33" si="5">IF(C11=0,0,SUM(E11:F11)/C11)</f>
        <v>0</v>
      </c>
      <c r="U11" s="12">
        <f>IF(Stat!$X$7=0,0,H11/Stat!$X$7)</f>
        <v>0</v>
      </c>
      <c r="V11" s="12">
        <f t="shared" ref="V11:V33" si="6">IF(H11=0,0,H11/$C$34)</f>
        <v>0</v>
      </c>
      <c r="W11" s="118">
        <f t="shared" si="0"/>
        <v>0</v>
      </c>
      <c r="X11" s="12">
        <f>IF(Stat!$X$7=0,0,M11/Stat!$X$7)</f>
        <v>0</v>
      </c>
      <c r="Y11" s="12">
        <f t="shared" si="1"/>
        <v>0</v>
      </c>
      <c r="Z11" s="12">
        <f>IF(M11=0,0,SUM(O11:P11)/M11)</f>
        <v>0</v>
      </c>
      <c r="AA11" s="12">
        <f>IF(Stat!$X$7=0,0,SUM(C11,M11)/Stat!$X$7)</f>
        <v>0</v>
      </c>
      <c r="AB11" s="13">
        <f t="shared" si="2"/>
        <v>0</v>
      </c>
      <c r="AC11" s="13">
        <f t="shared" si="3"/>
        <v>0</v>
      </c>
    </row>
    <row r="12" spans="1:55" ht="15.75" thickBot="1" x14ac:dyDescent="0.3">
      <c r="A12" s="19">
        <v>3</v>
      </c>
      <c r="B12" s="20" t="s">
        <v>670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17</v>
      </c>
      <c r="I12" s="97">
        <v>0</v>
      </c>
      <c r="J12" s="97">
        <v>0</v>
      </c>
      <c r="K12" s="97">
        <v>0</v>
      </c>
      <c r="L12" s="97">
        <v>0</v>
      </c>
      <c r="M12" s="97">
        <v>205</v>
      </c>
      <c r="N12" s="97">
        <v>17</v>
      </c>
      <c r="O12" s="97">
        <v>62</v>
      </c>
      <c r="P12" s="97">
        <v>1</v>
      </c>
      <c r="Q12" s="97">
        <v>0</v>
      </c>
      <c r="R12" s="112">
        <f>IF(Stat!$X$7=0,0,C12/Stat!$X$7)</f>
        <v>0</v>
      </c>
      <c r="S12" s="112">
        <f t="shared" si="4"/>
        <v>0</v>
      </c>
      <c r="T12" s="112">
        <f t="shared" si="5"/>
        <v>0</v>
      </c>
      <c r="U12" s="12">
        <f>IF(Stat!$X$7=0,0,H12/Stat!$X$7)</f>
        <v>4.8104131295981893E-3</v>
      </c>
      <c r="V12" s="12">
        <f t="shared" si="6"/>
        <v>4.1871921182266007E-2</v>
      </c>
      <c r="W12" s="118">
        <f t="shared" si="0"/>
        <v>0</v>
      </c>
      <c r="X12" s="12">
        <f>IF(Stat!$X$7=0,0,M12/Stat!$X$7)</f>
        <v>5.8007923033389926E-2</v>
      </c>
      <c r="Y12" s="12">
        <f t="shared" si="1"/>
        <v>0.11376248612652608</v>
      </c>
      <c r="Z12" s="12">
        <f>IF(M12=0,0,SUM(O12:P12)/M12)</f>
        <v>0.3073170731707317</v>
      </c>
      <c r="AA12" s="12">
        <f>IF(Stat!$X$7=0,0,SUM(C12,M12)/Stat!$X$7)</f>
        <v>5.8007923033389926E-2</v>
      </c>
      <c r="AB12" s="13">
        <f t="shared" si="2"/>
        <v>9.2844202898550721E-2</v>
      </c>
      <c r="AC12" s="13">
        <f t="shared" si="3"/>
        <v>0.3073170731707317</v>
      </c>
    </row>
    <row r="13" spans="1:55" ht="15.75" thickBot="1" x14ac:dyDescent="0.3">
      <c r="A13" s="19">
        <v>4</v>
      </c>
      <c r="B13" s="20" t="s">
        <v>671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7</v>
      </c>
      <c r="I13" s="97">
        <v>0</v>
      </c>
      <c r="J13" s="97">
        <v>0</v>
      </c>
      <c r="K13" s="97">
        <v>0</v>
      </c>
      <c r="L13" s="97">
        <v>0</v>
      </c>
      <c r="M13" s="97">
        <v>106</v>
      </c>
      <c r="N13" s="97">
        <v>7</v>
      </c>
      <c r="O13" s="97">
        <v>29</v>
      </c>
      <c r="P13" s="97">
        <v>3</v>
      </c>
      <c r="Q13" s="97">
        <v>1</v>
      </c>
      <c r="R13" s="112">
        <f>IF(Stat!$X$7=0,0,C13/Stat!$X$7)</f>
        <v>0</v>
      </c>
      <c r="S13" s="112">
        <f t="shared" si="4"/>
        <v>0</v>
      </c>
      <c r="T13" s="112">
        <f t="shared" si="5"/>
        <v>0</v>
      </c>
      <c r="U13" s="12">
        <f>IF(Stat!$X$7=0,0,H13/Stat!$X$7)</f>
        <v>1.9807583474816073E-3</v>
      </c>
      <c r="V13" s="12">
        <f t="shared" si="6"/>
        <v>1.7241379310344827E-2</v>
      </c>
      <c r="W13" s="118">
        <f t="shared" si="0"/>
        <v>0</v>
      </c>
      <c r="X13" s="12">
        <f>IF(Stat!$X$7=0,0,M13/Stat!$X$7)</f>
        <v>2.9994340690435765E-2</v>
      </c>
      <c r="Y13" s="12">
        <f t="shared" si="1"/>
        <v>5.8823529411764705E-2</v>
      </c>
      <c r="Z13" s="12">
        <f>IF(M13=0,0,SUM(O13:P13)/M13)</f>
        <v>0.30188679245283018</v>
      </c>
      <c r="AA13" s="12">
        <f>IF(Stat!$X$7=0,0,SUM(C13,M13)/Stat!$X$7)</f>
        <v>2.9994340690435765E-2</v>
      </c>
      <c r="AB13" s="13">
        <f t="shared" si="2"/>
        <v>4.8007246376811592E-2</v>
      </c>
      <c r="AC13" s="13">
        <f t="shared" si="3"/>
        <v>0.30188679245283018</v>
      </c>
    </row>
    <row r="14" spans="1:55" ht="15.75" thickBot="1" x14ac:dyDescent="0.3">
      <c r="A14" s="19">
        <v>5</v>
      </c>
      <c r="B14" s="20" t="s">
        <v>652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36</v>
      </c>
      <c r="I14" s="97">
        <v>0</v>
      </c>
      <c r="J14" s="97">
        <v>5</v>
      </c>
      <c r="K14" s="97">
        <v>0</v>
      </c>
      <c r="L14" s="97">
        <v>0</v>
      </c>
      <c r="M14" s="97">
        <v>72</v>
      </c>
      <c r="N14" s="97">
        <v>0</v>
      </c>
      <c r="O14" s="97">
        <v>16</v>
      </c>
      <c r="P14" s="97">
        <v>3</v>
      </c>
      <c r="Q14" s="97">
        <v>0</v>
      </c>
      <c r="R14" s="112">
        <f>IF(Stat!$X$7=0,0,C14/Stat!$X$7)</f>
        <v>0</v>
      </c>
      <c r="S14" s="112">
        <f t="shared" si="4"/>
        <v>0</v>
      </c>
      <c r="T14" s="112">
        <f t="shared" si="5"/>
        <v>0</v>
      </c>
      <c r="U14" s="12">
        <f>IF(Stat!$X$7=0,0,H14/Stat!$X$7)</f>
        <v>1.0186757215619695E-2</v>
      </c>
      <c r="V14" s="12">
        <f t="shared" si="6"/>
        <v>8.8669950738916259E-2</v>
      </c>
      <c r="W14" s="118">
        <f t="shared" si="0"/>
        <v>0.1388888888888889</v>
      </c>
      <c r="X14" s="12">
        <f>IF(Stat!$X$7=0,0,M14/Stat!$X$7)</f>
        <v>2.037351443123939E-2</v>
      </c>
      <c r="Y14" s="12">
        <f t="shared" si="1"/>
        <v>3.9955604883462822E-2</v>
      </c>
      <c r="Z14" s="12">
        <f t="shared" ref="Z14:Z34" si="7">IF(M14=0,0,SUM(O14:P14)/M14)</f>
        <v>0.2638888888888889</v>
      </c>
      <c r="AA14" s="12">
        <f>IF(Stat!$X$7=0,0,SUM(C14,M14)/Stat!$X$7)</f>
        <v>2.037351443123939E-2</v>
      </c>
      <c r="AB14" s="13">
        <f t="shared" si="2"/>
        <v>3.2608695652173912E-2</v>
      </c>
      <c r="AC14" s="13">
        <f t="shared" si="3"/>
        <v>0.2638888888888889</v>
      </c>
    </row>
    <row r="15" spans="1:55" ht="15.75" thickBot="1" x14ac:dyDescent="0.3">
      <c r="A15" s="19">
        <v>6</v>
      </c>
      <c r="B15" s="20" t="s">
        <v>680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112">
        <f>IF(Stat!$X$7=0,0,C15/Stat!$X$7)</f>
        <v>0</v>
      </c>
      <c r="S15" s="112">
        <f t="shared" si="4"/>
        <v>0</v>
      </c>
      <c r="T15" s="112">
        <f t="shared" si="5"/>
        <v>0</v>
      </c>
      <c r="U15" s="12">
        <f>IF(Stat!$X$7=0,0,H15/Stat!$X$7)</f>
        <v>0</v>
      </c>
      <c r="V15" s="12">
        <f t="shared" si="6"/>
        <v>0</v>
      </c>
      <c r="W15" s="118">
        <f t="shared" si="0"/>
        <v>0</v>
      </c>
      <c r="X15" s="12">
        <f>IF(Stat!$X$7=0,0,M15/Stat!$X$7)</f>
        <v>0</v>
      </c>
      <c r="Y15" s="12">
        <f t="shared" si="1"/>
        <v>0</v>
      </c>
      <c r="Z15" s="12">
        <f t="shared" si="7"/>
        <v>0</v>
      </c>
      <c r="AA15" s="12">
        <f>IF(Stat!$X$7=0,0,SUM(C15,M15)/Stat!$X$7)</f>
        <v>0</v>
      </c>
      <c r="AB15" s="13">
        <f t="shared" si="2"/>
        <v>0</v>
      </c>
      <c r="AC15" s="13">
        <f t="shared" si="3"/>
        <v>0</v>
      </c>
    </row>
    <row r="16" spans="1:55" ht="15.75" thickBot="1" x14ac:dyDescent="0.3">
      <c r="A16" s="19">
        <v>7</v>
      </c>
      <c r="B16" s="20" t="s">
        <v>653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94</v>
      </c>
      <c r="I16" s="97">
        <v>0</v>
      </c>
      <c r="J16" s="97">
        <v>32</v>
      </c>
      <c r="K16" s="97">
        <v>3</v>
      </c>
      <c r="L16" s="97">
        <v>3</v>
      </c>
      <c r="M16" s="97">
        <v>128</v>
      </c>
      <c r="N16" s="97">
        <v>0</v>
      </c>
      <c r="O16" s="97">
        <v>27</v>
      </c>
      <c r="P16" s="97">
        <v>1</v>
      </c>
      <c r="Q16" s="97">
        <v>0</v>
      </c>
      <c r="R16" s="112">
        <f>IF(Stat!$X$7=0,0,C16/Stat!$X$7)</f>
        <v>0</v>
      </c>
      <c r="S16" s="112">
        <f t="shared" si="4"/>
        <v>0</v>
      </c>
      <c r="T16" s="112">
        <f t="shared" si="5"/>
        <v>0</v>
      </c>
      <c r="U16" s="12">
        <f>IF(Stat!$X$7=0,0,H16/Stat!$X$7)</f>
        <v>2.659875495189587E-2</v>
      </c>
      <c r="V16" s="12">
        <f t="shared" si="6"/>
        <v>0.23152709359605911</v>
      </c>
      <c r="W16" s="118">
        <f t="shared" si="0"/>
        <v>0.37234042553191488</v>
      </c>
      <c r="X16" s="12">
        <f>IF(Stat!$X$7=0,0,M16/Stat!$X$7)</f>
        <v>3.6219581211092249E-2</v>
      </c>
      <c r="Y16" s="12">
        <f t="shared" si="1"/>
        <v>7.1032186459489458E-2</v>
      </c>
      <c r="Z16" s="12">
        <f t="shared" si="7"/>
        <v>0.21875</v>
      </c>
      <c r="AA16" s="12">
        <f>IF(Stat!$X$7=0,0,SUM(C16,M16)/Stat!$X$7)</f>
        <v>3.6219581211092249E-2</v>
      </c>
      <c r="AB16" s="13">
        <f t="shared" si="2"/>
        <v>5.7971014492753624E-2</v>
      </c>
      <c r="AC16" s="13">
        <f t="shared" si="3"/>
        <v>0.21875</v>
      </c>
    </row>
    <row r="17" spans="1:29" ht="15.75" thickBot="1" x14ac:dyDescent="0.3">
      <c r="A17" s="19">
        <v>8</v>
      </c>
      <c r="B17" s="20" t="s">
        <v>654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128</v>
      </c>
      <c r="I17" s="97">
        <v>0</v>
      </c>
      <c r="J17" s="97">
        <v>31</v>
      </c>
      <c r="K17" s="97">
        <v>2</v>
      </c>
      <c r="L17" s="97">
        <v>0</v>
      </c>
      <c r="M17" s="97">
        <v>187</v>
      </c>
      <c r="N17" s="97">
        <v>0</v>
      </c>
      <c r="O17" s="97">
        <v>54</v>
      </c>
      <c r="P17" s="97">
        <v>2</v>
      </c>
      <c r="Q17" s="97">
        <v>0</v>
      </c>
      <c r="R17" s="112">
        <f>IF(Stat!$X$7=0,0,C17/Stat!$X$7)</f>
        <v>0</v>
      </c>
      <c r="S17" s="112">
        <f t="shared" si="4"/>
        <v>0</v>
      </c>
      <c r="T17" s="112">
        <f t="shared" si="5"/>
        <v>0</v>
      </c>
      <c r="U17" s="12">
        <f>IF(Stat!$X$7=0,0,H17/Stat!$X$7)</f>
        <v>3.6219581211092249E-2</v>
      </c>
      <c r="V17" s="12">
        <f t="shared" si="6"/>
        <v>0.31527093596059114</v>
      </c>
      <c r="W17" s="118">
        <f t="shared" si="0"/>
        <v>0.2578125</v>
      </c>
      <c r="X17" s="12">
        <f>IF(Stat!$X$7=0,0,M17/Stat!$X$7)</f>
        <v>5.2914544425580079E-2</v>
      </c>
      <c r="Y17" s="12">
        <f t="shared" si="1"/>
        <v>0.10377358490566038</v>
      </c>
      <c r="Z17" s="12">
        <f t="shared" si="7"/>
        <v>0.29946524064171121</v>
      </c>
      <c r="AA17" s="12">
        <f>IF(Stat!$X$7=0,0,SUM(C17,M17)/Stat!$X$7)</f>
        <v>5.2914544425580079E-2</v>
      </c>
      <c r="AB17" s="13">
        <f t="shared" si="2"/>
        <v>8.4692028985507248E-2</v>
      </c>
      <c r="AC17" s="13">
        <f t="shared" si="3"/>
        <v>0.29946524064171121</v>
      </c>
    </row>
    <row r="18" spans="1:29" ht="14.25" customHeight="1" thickBot="1" x14ac:dyDescent="0.3">
      <c r="A18" s="19">
        <v>9</v>
      </c>
      <c r="B18" s="20" t="s">
        <v>655</v>
      </c>
      <c r="C18" s="97">
        <v>205</v>
      </c>
      <c r="D18" s="97">
        <v>0</v>
      </c>
      <c r="E18" s="97">
        <v>46</v>
      </c>
      <c r="F18" s="97">
        <v>5</v>
      </c>
      <c r="G18" s="97">
        <v>1</v>
      </c>
      <c r="H18" s="97">
        <v>268</v>
      </c>
      <c r="I18" s="97">
        <v>0</v>
      </c>
      <c r="J18" s="97">
        <v>60</v>
      </c>
      <c r="K18" s="97">
        <v>2</v>
      </c>
      <c r="L18" s="97">
        <v>2</v>
      </c>
      <c r="M18" s="97">
        <v>300</v>
      </c>
      <c r="N18" s="97">
        <v>0</v>
      </c>
      <c r="O18" s="97">
        <v>24</v>
      </c>
      <c r="P18" s="97">
        <v>1</v>
      </c>
      <c r="Q18" s="97">
        <v>2</v>
      </c>
      <c r="R18" s="112">
        <f>IF(Stat!$X$7=0,0,C18/Stat!$X$7)</f>
        <v>5.8007923033389926E-2</v>
      </c>
      <c r="S18" s="112">
        <f t="shared" si="4"/>
        <v>0.50492610837438423</v>
      </c>
      <c r="T18" s="112">
        <f t="shared" si="5"/>
        <v>0.24878048780487805</v>
      </c>
      <c r="U18" s="12">
        <f>IF(Stat!$X$7=0,0,H18/Stat!$X$7)</f>
        <v>7.5834748160724386E-2</v>
      </c>
      <c r="V18" s="12">
        <f t="shared" si="6"/>
        <v>0.66009852216748766</v>
      </c>
      <c r="W18" s="118">
        <f t="shared" si="0"/>
        <v>0.23134328358208955</v>
      </c>
      <c r="X18" s="12">
        <f>IF(Stat!$X$7=0,0,M18/Stat!$X$7)</f>
        <v>8.4889643463497449E-2</v>
      </c>
      <c r="Y18" s="12">
        <f t="shared" si="1"/>
        <v>0.16648168701442842</v>
      </c>
      <c r="Z18" s="12">
        <f t="shared" si="7"/>
        <v>8.3333333333333329E-2</v>
      </c>
      <c r="AA18" s="12">
        <f>IF(Stat!$X$7=0,0,SUM(C18,M18)/Stat!$X$7)</f>
        <v>0.14289756649688737</v>
      </c>
      <c r="AB18" s="13">
        <f t="shared" si="2"/>
        <v>0.22871376811594202</v>
      </c>
      <c r="AC18" s="13">
        <f t="shared" si="3"/>
        <v>0.15049504950495049</v>
      </c>
    </row>
    <row r="19" spans="1:29" ht="15.75" thickBot="1" x14ac:dyDescent="0.3">
      <c r="A19" s="19">
        <v>10</v>
      </c>
      <c r="B19" s="20" t="s">
        <v>656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6</v>
      </c>
      <c r="I19" s="26">
        <v>0</v>
      </c>
      <c r="J19" s="26">
        <v>2</v>
      </c>
      <c r="K19" s="26">
        <v>0</v>
      </c>
      <c r="L19" s="26">
        <v>0</v>
      </c>
      <c r="M19" s="97">
        <v>11</v>
      </c>
      <c r="N19" s="97">
        <v>0</v>
      </c>
      <c r="O19" s="97">
        <v>3</v>
      </c>
      <c r="P19" s="97">
        <v>0</v>
      </c>
      <c r="Q19" s="97">
        <v>0</v>
      </c>
      <c r="R19" s="112">
        <f>IF(Stat!$X$7=0,0,C19/Stat!$X$7)</f>
        <v>0</v>
      </c>
      <c r="S19" s="112">
        <f t="shared" si="4"/>
        <v>0</v>
      </c>
      <c r="T19" s="112">
        <f t="shared" si="5"/>
        <v>0</v>
      </c>
      <c r="U19" s="12">
        <f>IF(Stat!$X$7=0,0,H19/Stat!$X$7)</f>
        <v>1.697792869269949E-3</v>
      </c>
      <c r="V19" s="12">
        <f t="shared" si="6"/>
        <v>1.4778325123152709E-2</v>
      </c>
      <c r="W19" s="118">
        <f t="shared" si="0"/>
        <v>0.33333333333333331</v>
      </c>
      <c r="X19" s="12">
        <f>IF(Stat!$X$7=0,0,M19/Stat!$X$7)</f>
        <v>3.1126202603282398E-3</v>
      </c>
      <c r="Y19" s="12">
        <f t="shared" si="1"/>
        <v>6.1043285238623754E-3</v>
      </c>
      <c r="Z19" s="12">
        <f t="shared" si="7"/>
        <v>0.27272727272727271</v>
      </c>
      <c r="AA19" s="12">
        <f>IF(Stat!$X$7=0,0,SUM(C19,M19)/Stat!$X$7)</f>
        <v>3.1126202603282398E-3</v>
      </c>
      <c r="AB19" s="13">
        <f t="shared" si="2"/>
        <v>4.9818840579710141E-3</v>
      </c>
      <c r="AC19" s="13">
        <f t="shared" si="3"/>
        <v>0.27272727272727271</v>
      </c>
    </row>
    <row r="20" spans="1:29" ht="15.75" thickBot="1" x14ac:dyDescent="0.3">
      <c r="A20" s="19">
        <v>11</v>
      </c>
      <c r="B20" s="20" t="s">
        <v>657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117</v>
      </c>
      <c r="N20" s="98">
        <v>0</v>
      </c>
      <c r="O20" s="98">
        <v>35</v>
      </c>
      <c r="P20" s="98">
        <v>1</v>
      </c>
      <c r="Q20" s="99">
        <v>0</v>
      </c>
      <c r="R20" s="112">
        <f>IF(Stat!$X$7=0,0,C20/Stat!$X$7)</f>
        <v>0</v>
      </c>
      <c r="S20" s="112">
        <f t="shared" si="4"/>
        <v>0</v>
      </c>
      <c r="T20" s="112">
        <f t="shared" si="5"/>
        <v>0</v>
      </c>
      <c r="U20" s="12">
        <f>IF(Stat!$X$7=0,0,H20/Stat!$X$7)</f>
        <v>0</v>
      </c>
      <c r="V20" s="12">
        <f t="shared" si="6"/>
        <v>0</v>
      </c>
      <c r="W20" s="118">
        <f t="shared" si="0"/>
        <v>0</v>
      </c>
      <c r="X20" s="12">
        <f>IF(Stat!$X$7=0,0,M20/Stat!$X$7)</f>
        <v>3.3106960950764007E-2</v>
      </c>
      <c r="Y20" s="12">
        <f t="shared" si="1"/>
        <v>6.4927857935627081E-2</v>
      </c>
      <c r="Z20" s="12">
        <f t="shared" si="7"/>
        <v>0.30769230769230771</v>
      </c>
      <c r="AA20" s="12">
        <f>IF(Stat!$X$7=0,0,SUM(C20,M20)/Stat!$X$7)</f>
        <v>3.3106960950764007E-2</v>
      </c>
      <c r="AB20" s="13">
        <f t="shared" si="2"/>
        <v>5.2989130434782608E-2</v>
      </c>
      <c r="AC20" s="12">
        <f t="shared" ref="AC20:AC28" si="8">IF(C20+M20=0,0,SUM(E20:F20,O20:P20)/SUM(C20,M20))</f>
        <v>0.30769230769230771</v>
      </c>
    </row>
    <row r="21" spans="1:29" ht="39" thickBot="1" x14ac:dyDescent="0.3">
      <c r="A21" s="19">
        <v>12</v>
      </c>
      <c r="B21" s="20" t="s">
        <v>658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24</v>
      </c>
      <c r="I21" s="26">
        <v>0</v>
      </c>
      <c r="J21" s="26">
        <v>12</v>
      </c>
      <c r="K21" s="26">
        <v>1</v>
      </c>
      <c r="L21" s="26">
        <v>0</v>
      </c>
      <c r="M21" s="26">
        <v>62</v>
      </c>
      <c r="N21" s="26">
        <v>0</v>
      </c>
      <c r="O21" s="26">
        <v>20</v>
      </c>
      <c r="P21" s="26">
        <v>2</v>
      </c>
      <c r="Q21" s="26">
        <v>1</v>
      </c>
      <c r="R21" s="112">
        <f>IF(Stat!$X$7=0,0,C21/Stat!$X$7)</f>
        <v>0</v>
      </c>
      <c r="S21" s="112">
        <f t="shared" si="4"/>
        <v>0</v>
      </c>
      <c r="T21" s="112">
        <f t="shared" si="5"/>
        <v>0</v>
      </c>
      <c r="U21" s="12">
        <f>IF(Stat!$X$7=0,0,H21/Stat!$X$7)</f>
        <v>6.7911714770797962E-3</v>
      </c>
      <c r="V21" s="12">
        <f t="shared" si="6"/>
        <v>5.9113300492610835E-2</v>
      </c>
      <c r="W21" s="118">
        <f t="shared" si="0"/>
        <v>0.54166666666666663</v>
      </c>
      <c r="X21" s="12">
        <f>IF(Stat!$X$7=0,0,M21/Stat!$X$7)</f>
        <v>1.7543859649122806E-2</v>
      </c>
      <c r="Y21" s="12">
        <f t="shared" si="1"/>
        <v>3.4406215316315207E-2</v>
      </c>
      <c r="Z21" s="12">
        <f t="shared" si="7"/>
        <v>0.35483870967741937</v>
      </c>
      <c r="AA21" s="12">
        <f>IF(Stat!$X$7=0,0,SUM(C21,M21)/Stat!$X$7)</f>
        <v>1.7543859649122806E-2</v>
      </c>
      <c r="AB21" s="13">
        <f t="shared" si="2"/>
        <v>2.8079710144927536E-2</v>
      </c>
      <c r="AC21" s="12">
        <f t="shared" si="8"/>
        <v>0.35483870967741937</v>
      </c>
    </row>
    <row r="22" spans="1:29" ht="15.75" thickBot="1" x14ac:dyDescent="0.3">
      <c r="A22" s="19">
        <v>13</v>
      </c>
      <c r="B22" s="20" t="s">
        <v>672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112">
        <f>IF(Stat!$X$7=0,0,C22/Stat!$X$7)</f>
        <v>0</v>
      </c>
      <c r="S22" s="112">
        <f t="shared" si="4"/>
        <v>0</v>
      </c>
      <c r="T22" s="112">
        <f t="shared" si="5"/>
        <v>0</v>
      </c>
      <c r="U22" s="12">
        <f>IF(Stat!$X$7=0,0,H22/Stat!$X$7)</f>
        <v>0</v>
      </c>
      <c r="V22" s="12">
        <f t="shared" si="6"/>
        <v>0</v>
      </c>
      <c r="W22" s="118">
        <f t="shared" si="0"/>
        <v>0</v>
      </c>
      <c r="X22" s="12">
        <f>IF(Stat!$X$7=0,0,M22/Stat!$X$7)</f>
        <v>0</v>
      </c>
      <c r="Y22" s="12">
        <f t="shared" si="1"/>
        <v>0</v>
      </c>
      <c r="Z22" s="12">
        <f t="shared" si="7"/>
        <v>0</v>
      </c>
      <c r="AA22" s="12">
        <f>IF(Stat!$X$7=0,0,SUM(C22,M22)/Stat!$X$7)</f>
        <v>0</v>
      </c>
      <c r="AB22" s="13">
        <f t="shared" si="2"/>
        <v>0</v>
      </c>
      <c r="AC22" s="12">
        <f t="shared" si="8"/>
        <v>0</v>
      </c>
    </row>
    <row r="23" spans="1:29" ht="15.75" thickBot="1" x14ac:dyDescent="0.3">
      <c r="A23" s="19">
        <v>14</v>
      </c>
      <c r="B23" s="20" t="s">
        <v>659</v>
      </c>
      <c r="C23" s="26">
        <v>201</v>
      </c>
      <c r="D23" s="26">
        <v>0</v>
      </c>
      <c r="E23" s="26">
        <v>60</v>
      </c>
      <c r="F23" s="26">
        <v>1</v>
      </c>
      <c r="G23" s="26">
        <v>0</v>
      </c>
      <c r="H23" s="26">
        <v>201</v>
      </c>
      <c r="I23" s="26">
        <v>0</v>
      </c>
      <c r="J23" s="26">
        <v>33</v>
      </c>
      <c r="K23" s="26">
        <v>0</v>
      </c>
      <c r="L23" s="26">
        <v>0</v>
      </c>
      <c r="M23" s="26">
        <v>261</v>
      </c>
      <c r="N23" s="26">
        <v>0</v>
      </c>
      <c r="O23" s="26">
        <v>75</v>
      </c>
      <c r="P23" s="26">
        <v>6</v>
      </c>
      <c r="Q23" s="26">
        <v>1</v>
      </c>
      <c r="R23" s="112">
        <f>IF(Stat!$X$7=0,0,C23/Stat!$X$7)</f>
        <v>5.6876061120543296E-2</v>
      </c>
      <c r="S23" s="112">
        <f t="shared" si="4"/>
        <v>0.49507389162561577</v>
      </c>
      <c r="T23" s="112">
        <f t="shared" si="5"/>
        <v>0.30348258706467662</v>
      </c>
      <c r="U23" s="12">
        <f>IF(Stat!$X$7=0,0,H23/Stat!$X$7)</f>
        <v>5.6876061120543296E-2</v>
      </c>
      <c r="V23" s="12">
        <f t="shared" si="6"/>
        <v>0.49507389162561577</v>
      </c>
      <c r="W23" s="118">
        <f t="shared" si="0"/>
        <v>0.16417910447761194</v>
      </c>
      <c r="X23" s="12">
        <f>IF(Stat!$X$7=0,0,M23/Stat!$X$7)</f>
        <v>7.3853989813242787E-2</v>
      </c>
      <c r="Y23" s="12">
        <f t="shared" si="1"/>
        <v>0.14483906770255273</v>
      </c>
      <c r="Z23" s="12">
        <f t="shared" si="7"/>
        <v>0.31034482758620691</v>
      </c>
      <c r="AA23" s="12">
        <f>IF(Stat!$X$7=0,0,SUM(C23,M23)/Stat!$X$7)</f>
        <v>0.13073005093378609</v>
      </c>
      <c r="AB23" s="13">
        <f t="shared" si="2"/>
        <v>0.20923913043478262</v>
      </c>
      <c r="AC23" s="12">
        <f t="shared" si="8"/>
        <v>0.30735930735930733</v>
      </c>
    </row>
    <row r="24" spans="1:29" ht="15.75" thickBot="1" x14ac:dyDescent="0.3">
      <c r="A24" s="19">
        <v>15</v>
      </c>
      <c r="B24" s="20" t="s">
        <v>660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89</v>
      </c>
      <c r="I24" s="26">
        <v>0</v>
      </c>
      <c r="J24" s="26">
        <v>32</v>
      </c>
      <c r="K24" s="26">
        <v>1</v>
      </c>
      <c r="L24" s="26">
        <v>0</v>
      </c>
      <c r="M24" s="26">
        <v>79</v>
      </c>
      <c r="N24" s="26">
        <v>0</v>
      </c>
      <c r="O24" s="26">
        <v>20</v>
      </c>
      <c r="P24" s="26">
        <v>3</v>
      </c>
      <c r="Q24" s="26">
        <v>0</v>
      </c>
      <c r="R24" s="112">
        <f>IF(Stat!$X$7=0,0,C24/Stat!$X$7)</f>
        <v>0</v>
      </c>
      <c r="S24" s="112">
        <f t="shared" si="4"/>
        <v>0</v>
      </c>
      <c r="T24" s="112">
        <f t="shared" si="5"/>
        <v>0</v>
      </c>
      <c r="U24" s="12">
        <f>IF(Stat!$X$7=0,0,H24/Stat!$X$7)</f>
        <v>2.5183927560837576E-2</v>
      </c>
      <c r="V24" s="12">
        <f t="shared" si="6"/>
        <v>0.21921182266009853</v>
      </c>
      <c r="W24" s="118">
        <f t="shared" si="0"/>
        <v>0.3707865168539326</v>
      </c>
      <c r="X24" s="12">
        <f>IF(Stat!$X$7=0,0,M24/Stat!$X$7)</f>
        <v>2.2354272778720995E-2</v>
      </c>
      <c r="Y24" s="12">
        <f t="shared" si="1"/>
        <v>4.3840177580466148E-2</v>
      </c>
      <c r="Z24" s="12">
        <f t="shared" si="7"/>
        <v>0.29113924050632911</v>
      </c>
      <c r="AA24" s="12">
        <f>IF(Stat!$X$7=0,0,SUM(C24,M24)/Stat!$X$7)</f>
        <v>2.2354272778720995E-2</v>
      </c>
      <c r="AB24" s="13">
        <f t="shared" si="2"/>
        <v>3.5778985507246376E-2</v>
      </c>
      <c r="AC24" s="12">
        <f t="shared" si="8"/>
        <v>0.29113924050632911</v>
      </c>
    </row>
    <row r="25" spans="1:29" ht="15.75" thickBot="1" x14ac:dyDescent="0.3">
      <c r="A25" s="19">
        <v>16</v>
      </c>
      <c r="B25" s="20" t="s">
        <v>673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112">
        <f>IF(Stat!$X$7=0,0,C25/Stat!$X$7)</f>
        <v>0</v>
      </c>
      <c r="S25" s="112">
        <f t="shared" si="4"/>
        <v>0</v>
      </c>
      <c r="T25" s="112">
        <f t="shared" si="5"/>
        <v>0</v>
      </c>
      <c r="U25" s="12">
        <f>IF(Stat!$X$7=0,0,H25/Stat!$X$7)</f>
        <v>0</v>
      </c>
      <c r="V25" s="12">
        <f t="shared" si="6"/>
        <v>0</v>
      </c>
      <c r="W25" s="118">
        <f t="shared" si="0"/>
        <v>0</v>
      </c>
      <c r="X25" s="12">
        <f>IF(Stat!$X$7=0,0,M25/Stat!$X$7)</f>
        <v>0</v>
      </c>
      <c r="Y25" s="12">
        <f t="shared" si="1"/>
        <v>0</v>
      </c>
      <c r="Z25" s="12">
        <f t="shared" si="7"/>
        <v>0</v>
      </c>
      <c r="AA25" s="12">
        <f>IF(Stat!$X$7=0,0,SUM(C25,M25)/Stat!$X$7)</f>
        <v>0</v>
      </c>
      <c r="AB25" s="13">
        <f t="shared" si="2"/>
        <v>0</v>
      </c>
      <c r="AC25" s="12">
        <f t="shared" si="8"/>
        <v>0</v>
      </c>
    </row>
    <row r="26" spans="1:29" ht="26.25" thickBot="1" x14ac:dyDescent="0.3">
      <c r="A26" s="19">
        <v>17</v>
      </c>
      <c r="B26" s="20" t="s">
        <v>661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123</v>
      </c>
      <c r="I26" s="26">
        <v>0</v>
      </c>
      <c r="J26" s="26">
        <v>23</v>
      </c>
      <c r="K26" s="26">
        <v>5</v>
      </c>
      <c r="L26" s="26">
        <v>0</v>
      </c>
      <c r="M26" s="26">
        <v>117</v>
      </c>
      <c r="N26" s="26">
        <v>0</v>
      </c>
      <c r="O26" s="26">
        <v>42</v>
      </c>
      <c r="P26" s="26">
        <v>5</v>
      </c>
      <c r="Q26" s="26">
        <v>0</v>
      </c>
      <c r="R26" s="112">
        <f>IF(Stat!$X$7=0,0,C26/Stat!$X$7)</f>
        <v>0</v>
      </c>
      <c r="S26" s="112">
        <f t="shared" si="4"/>
        <v>0</v>
      </c>
      <c r="T26" s="112">
        <f t="shared" si="5"/>
        <v>0</v>
      </c>
      <c r="U26" s="12">
        <f>IF(Stat!$X$7=0,0,H26/Stat!$X$7)</f>
        <v>3.4804753820033958E-2</v>
      </c>
      <c r="V26" s="12">
        <f t="shared" si="6"/>
        <v>0.30295566502463056</v>
      </c>
      <c r="W26" s="118">
        <f t="shared" si="0"/>
        <v>0.22764227642276422</v>
      </c>
      <c r="X26" s="12">
        <f>IF(Stat!$X$7=0,0,M26/Stat!$X$7)</f>
        <v>3.3106960950764007E-2</v>
      </c>
      <c r="Y26" s="12">
        <f t="shared" si="1"/>
        <v>6.4927857935627081E-2</v>
      </c>
      <c r="Z26" s="12">
        <f t="shared" si="7"/>
        <v>0.40170940170940173</v>
      </c>
      <c r="AA26" s="12">
        <f>IF(Stat!$X$7=0,0,SUM(C26,M26)/Stat!$X$7)</f>
        <v>3.3106960950764007E-2</v>
      </c>
      <c r="AB26" s="13">
        <f t="shared" si="2"/>
        <v>5.2989130434782608E-2</v>
      </c>
      <c r="AC26" s="12">
        <f t="shared" si="8"/>
        <v>0.40170940170940173</v>
      </c>
    </row>
    <row r="27" spans="1:29" ht="15.75" thickBot="1" x14ac:dyDescent="0.3">
      <c r="A27" s="19">
        <v>18</v>
      </c>
      <c r="B27" s="20" t="s">
        <v>662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112">
        <f>IF(Stat!$X$7=0,0,C27/Stat!$X$7)</f>
        <v>0</v>
      </c>
      <c r="S27" s="112">
        <f t="shared" si="4"/>
        <v>0</v>
      </c>
      <c r="T27" s="112">
        <f t="shared" si="5"/>
        <v>0</v>
      </c>
      <c r="U27" s="12">
        <f>IF(Stat!$X$7=0,0,H27/Stat!$X$7)</f>
        <v>0</v>
      </c>
      <c r="V27" s="12">
        <f t="shared" si="6"/>
        <v>0</v>
      </c>
      <c r="W27" s="118">
        <f t="shared" si="0"/>
        <v>0</v>
      </c>
      <c r="X27" s="12">
        <f>IF(Stat!$X$7=0,0,M27/Stat!$X$7)</f>
        <v>0</v>
      </c>
      <c r="Y27" s="12">
        <f t="shared" si="1"/>
        <v>0</v>
      </c>
      <c r="Z27" s="12">
        <f t="shared" si="7"/>
        <v>0</v>
      </c>
      <c r="AA27" s="12">
        <f>IF(Stat!$X$7=0,0,SUM(C27,M27)/Stat!$X$7)</f>
        <v>0</v>
      </c>
      <c r="AB27" s="13">
        <f t="shared" si="2"/>
        <v>0</v>
      </c>
      <c r="AC27" s="12">
        <f t="shared" si="8"/>
        <v>0</v>
      </c>
    </row>
    <row r="28" spans="1:29" ht="15.75" thickBot="1" x14ac:dyDescent="0.3">
      <c r="A28" s="19">
        <v>19</v>
      </c>
      <c r="B28" s="20" t="s">
        <v>674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112">
        <f>IF(Stat!$X$7=0,0,C28/Stat!$X$7)</f>
        <v>0</v>
      </c>
      <c r="S28" s="112">
        <f t="shared" si="4"/>
        <v>0</v>
      </c>
      <c r="T28" s="112">
        <f t="shared" si="5"/>
        <v>0</v>
      </c>
      <c r="U28" s="12">
        <f>IF(Stat!$X$7=0,0,H28/Stat!$X$7)</f>
        <v>0</v>
      </c>
      <c r="V28" s="12">
        <f t="shared" si="6"/>
        <v>0</v>
      </c>
      <c r="W28" s="118">
        <f t="shared" si="0"/>
        <v>0</v>
      </c>
      <c r="X28" s="12">
        <f>IF(Stat!$X$7=0,0,M28/Stat!$X$7)</f>
        <v>0</v>
      </c>
      <c r="Y28" s="12">
        <f t="shared" si="1"/>
        <v>0</v>
      </c>
      <c r="Z28" s="12">
        <f t="shared" si="7"/>
        <v>0</v>
      </c>
      <c r="AA28" s="12">
        <f>IF(Stat!$X$7=0,0,SUM(C28,M28)/Stat!$X$7)</f>
        <v>0</v>
      </c>
      <c r="AB28" s="13">
        <f t="shared" si="2"/>
        <v>0</v>
      </c>
      <c r="AC28" s="12">
        <f t="shared" si="8"/>
        <v>0</v>
      </c>
    </row>
    <row r="29" spans="1:29" ht="15.75" thickBot="1" x14ac:dyDescent="0.3">
      <c r="A29" s="19">
        <v>20</v>
      </c>
      <c r="B29" s="20" t="s">
        <v>663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6">
        <v>0</v>
      </c>
      <c r="R29" s="112">
        <f>IF(Stat!$X$7=0,0,C29/Stat!$X$7)</f>
        <v>0</v>
      </c>
      <c r="S29" s="112">
        <f t="shared" si="4"/>
        <v>0</v>
      </c>
      <c r="T29" s="112">
        <f t="shared" si="5"/>
        <v>0</v>
      </c>
      <c r="U29" s="12">
        <f>IF(Stat!$X$7=0,0,H29/Stat!$X$7)</f>
        <v>0</v>
      </c>
      <c r="V29" s="12">
        <f t="shared" si="6"/>
        <v>0</v>
      </c>
      <c r="W29" s="118">
        <f t="shared" si="0"/>
        <v>0</v>
      </c>
      <c r="X29" s="12">
        <f>IF(Stat!$X$7=0,0,M29/Stat!$X$7)</f>
        <v>2.8296547821165819E-4</v>
      </c>
      <c r="Y29" s="12">
        <f t="shared" si="1"/>
        <v>5.5493895671476139E-4</v>
      </c>
      <c r="Z29" s="12">
        <f t="shared" ref="Z29:Z31" si="9">IF(M29=0,0,SUM(O29:P29)/M29)</f>
        <v>0</v>
      </c>
      <c r="AA29" s="12">
        <f>IF(Stat!$X$7=0,0,SUM(C29,M29)/Stat!$X$7)</f>
        <v>2.8296547821165819E-4</v>
      </c>
      <c r="AB29" s="13">
        <f t="shared" si="2"/>
        <v>4.5289855072463769E-4</v>
      </c>
      <c r="AC29" s="12">
        <f t="shared" ref="AC29:AC31" si="10">IF(C29+M29=0,0,SUM(E29:F29,O29:P29)/SUM(C29,M29))</f>
        <v>0</v>
      </c>
    </row>
    <row r="30" spans="1:29" ht="15.75" thickBot="1" x14ac:dyDescent="0.3">
      <c r="A30" s="19">
        <v>21</v>
      </c>
      <c r="B30" s="20" t="s">
        <v>664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112">
        <f>IF(Stat!$X$7=0,0,C30/Stat!$X$7)</f>
        <v>0</v>
      </c>
      <c r="S30" s="112">
        <f t="shared" si="4"/>
        <v>0</v>
      </c>
      <c r="T30" s="112">
        <f t="shared" si="5"/>
        <v>0</v>
      </c>
      <c r="U30" s="12">
        <f>IF(Stat!$X$7=0,0,H30/Stat!$X$7)</f>
        <v>0</v>
      </c>
      <c r="V30" s="12">
        <f t="shared" si="6"/>
        <v>0</v>
      </c>
      <c r="W30" s="118">
        <f t="shared" si="0"/>
        <v>0</v>
      </c>
      <c r="X30" s="12">
        <f>IF(Stat!$X$7=0,0,M30/Stat!$X$7)</f>
        <v>0</v>
      </c>
      <c r="Y30" s="12">
        <f t="shared" si="1"/>
        <v>0</v>
      </c>
      <c r="Z30" s="12">
        <f t="shared" si="9"/>
        <v>0</v>
      </c>
      <c r="AA30" s="12">
        <f>IF(Stat!$X$7=0,0,SUM(C30,M30)/Stat!$X$7)</f>
        <v>0</v>
      </c>
      <c r="AB30" s="13">
        <f t="shared" si="2"/>
        <v>0</v>
      </c>
      <c r="AC30" s="12">
        <f t="shared" si="10"/>
        <v>0</v>
      </c>
    </row>
    <row r="31" spans="1:29" ht="15.75" thickBot="1" x14ac:dyDescent="0.3">
      <c r="A31" s="19">
        <v>22</v>
      </c>
      <c r="B31" s="20" t="s">
        <v>1171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112">
        <f>IF(Stat!$X$7=0,0,C31/Stat!$X$7)</f>
        <v>0</v>
      </c>
      <c r="S31" s="112">
        <f t="shared" si="4"/>
        <v>0</v>
      </c>
      <c r="T31" s="112">
        <f t="shared" si="5"/>
        <v>0</v>
      </c>
      <c r="U31" s="12">
        <f>IF(Stat!$X$7=0,0,H31/Stat!$X$7)</f>
        <v>0</v>
      </c>
      <c r="V31" s="12">
        <f t="shared" si="6"/>
        <v>0</v>
      </c>
      <c r="W31" s="118">
        <f t="shared" si="0"/>
        <v>0</v>
      </c>
      <c r="X31" s="12">
        <f>IF(Stat!$X$7=0,0,M31/Stat!$X$7)</f>
        <v>0</v>
      </c>
      <c r="Y31" s="12">
        <f t="shared" si="1"/>
        <v>0</v>
      </c>
      <c r="Z31" s="12">
        <f t="shared" si="9"/>
        <v>0</v>
      </c>
      <c r="AA31" s="12">
        <f>IF(Stat!$X$7=0,0,SUM(C31,M31)/Stat!$X$7)</f>
        <v>0</v>
      </c>
      <c r="AB31" s="13">
        <f t="shared" si="2"/>
        <v>0</v>
      </c>
      <c r="AC31" s="12">
        <f t="shared" si="10"/>
        <v>0</v>
      </c>
    </row>
    <row r="32" spans="1:29" ht="15.75" thickBot="1" x14ac:dyDescent="0.3">
      <c r="A32" s="19">
        <v>23</v>
      </c>
      <c r="B32" s="20" t="s">
        <v>1170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112">
        <f>IF(Stat!$X$7=0,0,C32/Stat!$X$7)</f>
        <v>0</v>
      </c>
      <c r="S32" s="112">
        <f t="shared" si="4"/>
        <v>0</v>
      </c>
      <c r="T32" s="112">
        <f t="shared" si="5"/>
        <v>0</v>
      </c>
      <c r="U32" s="12">
        <f>IF(Stat!$X$7=0,0,H32/Stat!$X$7)</f>
        <v>0</v>
      </c>
      <c r="V32" s="12">
        <f t="shared" si="6"/>
        <v>0</v>
      </c>
      <c r="W32" s="118">
        <f t="shared" si="0"/>
        <v>0</v>
      </c>
      <c r="X32" s="12">
        <f>IF(Stat!$X$7=0,0,M32/Stat!$X$7)</f>
        <v>0</v>
      </c>
      <c r="Y32" s="12">
        <f t="shared" ref="Y32:Y33" si="11">IF(M32=0,0,M32/$M$34)</f>
        <v>0</v>
      </c>
      <c r="Z32" s="12">
        <f t="shared" ref="Z32:Z33" si="12">IF(M32=0,0,SUM(O32:P32)/M32)</f>
        <v>0</v>
      </c>
      <c r="AA32" s="12">
        <f>IF(Stat!$X$7=0,0,SUM(C32,M32)/Stat!$X$7)</f>
        <v>0</v>
      </c>
      <c r="AB32" s="13">
        <f t="shared" ref="AB32:AB33" si="13">IF(C32+M32=0,0,SUM(C32,M32)/SUM($M$34,$C$34))</f>
        <v>0</v>
      </c>
      <c r="AC32" s="12">
        <f t="shared" ref="AC32:AC33" si="14">IF(C32+M32=0,0,SUM(E32:F32,O32:P32)/SUM(C32,M32))</f>
        <v>0</v>
      </c>
    </row>
    <row r="33" spans="1:29" ht="15.75" thickBot="1" x14ac:dyDescent="0.3">
      <c r="A33" s="19">
        <v>24</v>
      </c>
      <c r="B33" s="20" t="s">
        <v>1172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112">
        <f>IF(Stat!$X$7=0,0,C33/Stat!$X$7)</f>
        <v>0</v>
      </c>
      <c r="S33" s="112">
        <f t="shared" si="4"/>
        <v>0</v>
      </c>
      <c r="T33" s="112">
        <f t="shared" si="5"/>
        <v>0</v>
      </c>
      <c r="U33" s="12">
        <f>IF(Stat!$X$7=0,0,H33/Stat!$X$7)</f>
        <v>0</v>
      </c>
      <c r="V33" s="12">
        <f t="shared" si="6"/>
        <v>0</v>
      </c>
      <c r="W33" s="118">
        <f t="shared" si="0"/>
        <v>0</v>
      </c>
      <c r="X33" s="12">
        <f>IF(Stat!$X$7=0,0,M33/Stat!$X$7)</f>
        <v>0</v>
      </c>
      <c r="Y33" s="12">
        <f t="shared" si="11"/>
        <v>0</v>
      </c>
      <c r="Z33" s="12">
        <f t="shared" si="12"/>
        <v>0</v>
      </c>
      <c r="AA33" s="12">
        <f>IF(Stat!$X$7=0,0,SUM(C33,M33)/Stat!$X$7)</f>
        <v>0</v>
      </c>
      <c r="AB33" s="13">
        <f t="shared" si="13"/>
        <v>0</v>
      </c>
      <c r="AC33" s="12">
        <f t="shared" si="14"/>
        <v>0</v>
      </c>
    </row>
    <row r="34" spans="1:29" ht="15.75" thickBot="1" x14ac:dyDescent="0.3">
      <c r="A34" s="160" t="s">
        <v>665</v>
      </c>
      <c r="B34" s="160"/>
      <c r="C34" s="92">
        <f>SUM(C10:C33)</f>
        <v>406</v>
      </c>
      <c r="D34" s="104">
        <f t="shared" ref="D34:Q34" si="15">SUM(D10:D33)</f>
        <v>0</v>
      </c>
      <c r="E34" s="104">
        <f t="shared" si="15"/>
        <v>106</v>
      </c>
      <c r="F34" s="104">
        <f t="shared" si="15"/>
        <v>6</v>
      </c>
      <c r="G34" s="104">
        <f t="shared" si="15"/>
        <v>1</v>
      </c>
      <c r="H34" s="117">
        <f>SUM(H10:H33)</f>
        <v>1144</v>
      </c>
      <c r="I34" s="117">
        <f t="shared" si="15"/>
        <v>0</v>
      </c>
      <c r="J34" s="117">
        <f t="shared" si="15"/>
        <v>246</v>
      </c>
      <c r="K34" s="117">
        <f t="shared" si="15"/>
        <v>15</v>
      </c>
      <c r="L34" s="117">
        <f t="shared" si="15"/>
        <v>6</v>
      </c>
      <c r="M34" s="104">
        <f t="shared" si="15"/>
        <v>1802</v>
      </c>
      <c r="N34" s="104">
        <f t="shared" si="15"/>
        <v>24</v>
      </c>
      <c r="O34" s="104">
        <f t="shared" si="15"/>
        <v>439</v>
      </c>
      <c r="P34" s="104">
        <f t="shared" si="15"/>
        <v>28</v>
      </c>
      <c r="Q34" s="107">
        <f t="shared" si="15"/>
        <v>5</v>
      </c>
      <c r="R34" s="111">
        <f>IF(Stat!$X$7=0,0,C34/Stat!$X$7)</f>
        <v>0.11488398415393322</v>
      </c>
      <c r="S34" s="109"/>
      <c r="T34" s="111">
        <f>IF(C34=0,0,SUM(E34:F34)/C34)</f>
        <v>0.27586206896551724</v>
      </c>
      <c r="U34" s="110">
        <f>IF(Stat!$X$7=0,0,H34/Stat!$X$7)</f>
        <v>0.32371250707413696</v>
      </c>
      <c r="V34" s="1"/>
      <c r="W34" s="14">
        <f>IF(H34=0,0,SUM(J34:K34)/H34)</f>
        <v>0.22814685314685315</v>
      </c>
      <c r="X34" s="14">
        <f>IF(Stat!$X$7=0,0,M34/Stat!$X$7)</f>
        <v>0.50990379173740807</v>
      </c>
      <c r="Y34" s="1"/>
      <c r="Z34" s="14">
        <f t="shared" si="7"/>
        <v>0.25915649278579356</v>
      </c>
      <c r="AA34" s="14">
        <f>IF(Stat!$X$7=0,0,SUM(C34,H34,M34)/Stat!$X$7)</f>
        <v>0.94850028296547817</v>
      </c>
      <c r="AB34" s="1"/>
      <c r="AC34" s="14">
        <f>IF(C34+H34+M34=0,0,SUM(E34:F34,J34:K34,O34:P34)/SUM(C34,H34,M34))</f>
        <v>0.25059665871121717</v>
      </c>
    </row>
    <row r="35" spans="1:29" x14ac:dyDescent="0.25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61" t="s">
        <v>1259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</row>
    <row r="37" spans="1:29" x14ac:dyDescent="0.25">
      <c r="A37" s="41"/>
      <c r="B37" s="5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x14ac:dyDescent="0.25">
      <c r="A38" s="41"/>
      <c r="B38" s="5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x14ac:dyDescent="0.25">
      <c r="A39" s="41"/>
      <c r="B39" s="5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x14ac:dyDescent="0.25">
      <c r="A40" s="41"/>
      <c r="B40" s="5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x14ac:dyDescent="0.25">
      <c r="A41" s="41"/>
      <c r="B41" s="5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x14ac:dyDescent="0.25">
      <c r="A42" s="41"/>
      <c r="B42" s="5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x14ac:dyDescent="0.25">
      <c r="A43" s="41"/>
      <c r="B43" s="5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x14ac:dyDescent="0.25">
      <c r="A44" s="41"/>
      <c r="B44" s="5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x14ac:dyDescent="0.25">
      <c r="A45" s="41"/>
      <c r="B45" s="5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x14ac:dyDescent="0.25">
      <c r="A46" s="41"/>
      <c r="B46" s="5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x14ac:dyDescent="0.25">
      <c r="A47" s="41"/>
      <c r="B47" s="53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</sheetData>
  <sheetProtection password="9456" sheet="1" objects="1" scenarios="1" formatCells="0"/>
  <mergeCells count="18">
    <mergeCell ref="A1:P1"/>
    <mergeCell ref="U1:AC1"/>
    <mergeCell ref="A2:AC2"/>
    <mergeCell ref="A3:AC3"/>
    <mergeCell ref="A4:AC4"/>
    <mergeCell ref="A34:B34"/>
    <mergeCell ref="A36:AC36"/>
    <mergeCell ref="A6:A8"/>
    <mergeCell ref="B6:B8"/>
    <mergeCell ref="U7:W7"/>
    <mergeCell ref="X7:Z7"/>
    <mergeCell ref="AA7:AC7"/>
    <mergeCell ref="C7:G7"/>
    <mergeCell ref="M7:Q7"/>
    <mergeCell ref="R6:AC6"/>
    <mergeCell ref="R7:T7"/>
    <mergeCell ref="C6:Q6"/>
    <mergeCell ref="H7:L7"/>
  </mergeCells>
  <conditionalFormatting sqref="Z10:Z28 AC10:AC28 AC34 Z34 W10:W34">
    <cfRule type="cellIs" dxfId="19" priority="11" stopIfTrue="1" operator="greaterThan">
      <formula>0.3</formula>
    </cfRule>
  </conditionalFormatting>
  <conditionalFormatting sqref="C12:D12">
    <cfRule type="notContainsBlanks" dxfId="18" priority="12">
      <formula>LEN(TRIM(C12))&gt;0</formula>
    </cfRule>
  </conditionalFormatting>
  <conditionalFormatting sqref="E12:L12">
    <cfRule type="notContainsBlanks" dxfId="17" priority="9">
      <formula>LEN(TRIM(E12))&gt;0</formula>
    </cfRule>
  </conditionalFormatting>
  <conditionalFormatting sqref="C13:D13">
    <cfRule type="notContainsBlanks" dxfId="16" priority="6">
      <formula>LEN(TRIM(C13))&gt;0</formula>
    </cfRule>
  </conditionalFormatting>
  <conditionalFormatting sqref="E13:L13">
    <cfRule type="notContainsBlanks" dxfId="15" priority="5">
      <formula>LEN(TRIM(E13))&gt;0</formula>
    </cfRule>
  </conditionalFormatting>
  <conditionalFormatting sqref="Z29:Z31 AC29:AC31">
    <cfRule type="cellIs" dxfId="14" priority="3" stopIfTrue="1" operator="greaterThan">
      <formula>0.3</formula>
    </cfRule>
  </conditionalFormatting>
  <conditionalFormatting sqref="Z32:Z33 AC32:AC33">
    <cfRule type="cellIs" dxfId="13" priority="1" stopIfTrue="1" operator="greaterThan">
      <formula>0.3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M19:Q19 C10:Q18 C20:Q33 R10:T33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48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6"/>
  <sheetViews>
    <sheetView workbookViewId="0">
      <pane ySplit="9" topLeftCell="A10" activePane="bottomLeft" state="frozen"/>
      <selection pane="bottomLeft" activeCell="A2" sqref="A2:U2"/>
    </sheetView>
  </sheetViews>
  <sheetFormatPr defaultRowHeight="15" x14ac:dyDescent="0.25"/>
  <cols>
    <col min="1" max="1" width="7.42578125" style="54" customWidth="1"/>
    <col min="2" max="2" width="18.7109375" style="54" customWidth="1"/>
    <col min="3" max="3" width="11.85546875" style="54" customWidth="1"/>
    <col min="4" max="4" width="11.140625" style="54" customWidth="1"/>
    <col min="5" max="5" width="9.42578125" style="54" customWidth="1"/>
    <col min="6" max="6" width="12.140625" style="54" customWidth="1"/>
    <col min="7" max="9" width="11.140625" style="54" customWidth="1"/>
    <col min="10" max="10" width="9.42578125" style="54" customWidth="1"/>
    <col min="11" max="12" width="13" style="54" customWidth="1"/>
    <col min="13" max="21" width="8.5703125" style="54" customWidth="1"/>
    <col min="22" max="16384" width="9.140625" style="54"/>
  </cols>
  <sheetData>
    <row r="1" spans="1:47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91"/>
      <c r="M1" s="140" t="s">
        <v>1261</v>
      </c>
      <c r="N1" s="140"/>
      <c r="O1" s="140"/>
      <c r="P1" s="140"/>
      <c r="Q1" s="140"/>
      <c r="R1" s="140"/>
      <c r="S1" s="140"/>
      <c r="T1" s="140"/>
      <c r="U1" s="140"/>
    </row>
    <row r="2" spans="1:47" ht="23.25" x14ac:dyDescent="0.35">
      <c r="A2" s="141" t="s">
        <v>638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47" ht="23.25" x14ac:dyDescent="0.35">
      <c r="A3" s="141" t="s">
        <v>620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47" ht="23.25" x14ac:dyDescent="0.35">
      <c r="A4" s="141" t="s">
        <v>666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4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47" ht="15.75" thickBot="1" x14ac:dyDescent="0.3">
      <c r="A6" s="155" t="s">
        <v>632</v>
      </c>
      <c r="B6" s="155" t="s">
        <v>639</v>
      </c>
      <c r="C6" s="149" t="s">
        <v>640</v>
      </c>
      <c r="D6" s="150"/>
      <c r="E6" s="150"/>
      <c r="F6" s="150"/>
      <c r="G6" s="150"/>
      <c r="H6" s="150"/>
      <c r="I6" s="150"/>
      <c r="J6" s="150"/>
      <c r="K6" s="150"/>
      <c r="L6" s="151"/>
      <c r="M6" s="168" t="s">
        <v>641</v>
      </c>
      <c r="N6" s="168"/>
      <c r="O6" s="168"/>
      <c r="P6" s="168"/>
      <c r="Q6" s="168"/>
      <c r="R6" s="168"/>
      <c r="S6" s="168"/>
      <c r="T6" s="168"/>
      <c r="U6" s="168"/>
    </row>
    <row r="7" spans="1:47" ht="14.85" customHeight="1" thickBot="1" x14ac:dyDescent="0.3">
      <c r="A7" s="155"/>
      <c r="B7" s="155"/>
      <c r="C7" s="164" t="s">
        <v>667</v>
      </c>
      <c r="D7" s="165"/>
      <c r="E7" s="165"/>
      <c r="F7" s="165"/>
      <c r="G7" s="166"/>
      <c r="H7" s="164" t="s">
        <v>668</v>
      </c>
      <c r="I7" s="165"/>
      <c r="J7" s="165"/>
      <c r="K7" s="165"/>
      <c r="L7" s="166"/>
      <c r="M7" s="162" t="s">
        <v>667</v>
      </c>
      <c r="N7" s="162"/>
      <c r="O7" s="162"/>
      <c r="P7" s="162" t="s">
        <v>668</v>
      </c>
      <c r="Q7" s="162"/>
      <c r="R7" s="162"/>
      <c r="S7" s="163" t="s">
        <v>669</v>
      </c>
      <c r="T7" s="163"/>
      <c r="U7" s="16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</row>
    <row r="8" spans="1:47" ht="46.5" customHeight="1" thickBot="1" x14ac:dyDescent="0.3">
      <c r="A8" s="155"/>
      <c r="B8" s="155"/>
      <c r="C8" s="89" t="s">
        <v>644</v>
      </c>
      <c r="D8" s="66" t="s">
        <v>1152</v>
      </c>
      <c r="E8" s="89" t="s">
        <v>645</v>
      </c>
      <c r="F8" s="89" t="s">
        <v>646</v>
      </c>
      <c r="G8" s="66" t="s">
        <v>1161</v>
      </c>
      <c r="H8" s="89" t="s">
        <v>644</v>
      </c>
      <c r="I8" s="66" t="s">
        <v>1152</v>
      </c>
      <c r="J8" s="89" t="s">
        <v>645</v>
      </c>
      <c r="K8" s="89" t="s">
        <v>646</v>
      </c>
      <c r="L8" s="66" t="s">
        <v>1161</v>
      </c>
      <c r="M8" s="89" t="s">
        <v>647</v>
      </c>
      <c r="N8" s="89" t="s">
        <v>648</v>
      </c>
      <c r="O8" s="89" t="s">
        <v>649</v>
      </c>
      <c r="P8" s="89" t="s">
        <v>647</v>
      </c>
      <c r="Q8" s="89" t="s">
        <v>648</v>
      </c>
      <c r="R8" s="89" t="s">
        <v>649</v>
      </c>
      <c r="S8" s="89" t="s">
        <v>647</v>
      </c>
      <c r="T8" s="89" t="s">
        <v>648</v>
      </c>
      <c r="U8" s="89" t="s">
        <v>649</v>
      </c>
    </row>
    <row r="9" spans="1:47" ht="15" customHeight="1" x14ac:dyDescent="0.2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  <c r="R9" s="88">
        <v>18</v>
      </c>
      <c r="S9" s="88">
        <v>19</v>
      </c>
      <c r="T9" s="88">
        <v>20</v>
      </c>
      <c r="U9" s="88">
        <v>21</v>
      </c>
    </row>
    <row r="10" spans="1:47" ht="15.75" thickBot="1" x14ac:dyDescent="0.3">
      <c r="A10" s="19">
        <v>1</v>
      </c>
      <c r="B10" s="18" t="s">
        <v>650</v>
      </c>
      <c r="C10" s="119">
        <v>197</v>
      </c>
      <c r="D10" s="119">
        <v>0</v>
      </c>
      <c r="E10" s="119">
        <v>50</v>
      </c>
      <c r="F10" s="119">
        <v>1</v>
      </c>
      <c r="G10" s="119">
        <v>1</v>
      </c>
      <c r="H10" s="119">
        <v>158</v>
      </c>
      <c r="I10" s="119">
        <v>0</v>
      </c>
      <c r="J10" s="119">
        <v>56</v>
      </c>
      <c r="K10" s="119">
        <v>4</v>
      </c>
      <c r="L10" s="119">
        <v>0</v>
      </c>
      <c r="M10" s="12">
        <f>IF(Stat!$Y$7=0,0,C10/Stat!$Y$7)</f>
        <v>8.5913650239860445E-2</v>
      </c>
      <c r="N10" s="12">
        <f t="shared" ref="N10:N33" si="0">IF(C10=0,0,C10/$C$34)</f>
        <v>7.1636363636363637E-2</v>
      </c>
      <c r="O10" s="12">
        <f t="shared" ref="O10:O20" si="1">IF(C10=0,0,SUM(E10:F10)/C10)</f>
        <v>0.25888324873096447</v>
      </c>
      <c r="P10" s="12">
        <f>IF(Stat!$Y$7=0,0,H10/Stat!$Y$7)</f>
        <v>6.8905364151766249E-2</v>
      </c>
      <c r="Q10" s="12">
        <f t="shared" ref="Q10:Q33" si="2">IF(H10=0,0,H10/$H$34)</f>
        <v>8.3908656399362722E-2</v>
      </c>
      <c r="R10" s="12">
        <f t="shared" ref="R10:R34" si="3">IF(H10=0,0,SUM(J10:K10)/H10)</f>
        <v>0.379746835443038</v>
      </c>
      <c r="S10" s="12">
        <f>IF(Stat!$Y$7=0,0,SUM(C10,H10)/Stat!$Y$7)</f>
        <v>0.15481901439162668</v>
      </c>
      <c r="T10" s="12">
        <f t="shared" ref="T10:T33" si="4">IF(C10+H10=0,0,SUM(C10,H10)/SUM($H$34,$C$34))</f>
        <v>7.6624217569609326E-2</v>
      </c>
      <c r="U10" s="12">
        <f t="shared" ref="U10:U34" si="5">IF(C10+H10=0,0,SUM(E10:F10,J10:K10)/SUM(C10,H10))</f>
        <v>0.3126760563380282</v>
      </c>
    </row>
    <row r="11" spans="1:47" ht="15.75" thickBot="1" x14ac:dyDescent="0.3">
      <c r="A11" s="19">
        <v>2</v>
      </c>
      <c r="B11" s="18" t="s">
        <v>651</v>
      </c>
      <c r="C11" s="119">
        <v>1</v>
      </c>
      <c r="D11" s="119">
        <v>0</v>
      </c>
      <c r="E11" s="119">
        <v>0</v>
      </c>
      <c r="F11" s="119">
        <v>0</v>
      </c>
      <c r="G11" s="119">
        <v>0</v>
      </c>
      <c r="H11" s="119">
        <v>7</v>
      </c>
      <c r="I11" s="119">
        <v>0</v>
      </c>
      <c r="J11" s="119">
        <v>2</v>
      </c>
      <c r="K11" s="119">
        <v>0</v>
      </c>
      <c r="L11" s="119">
        <v>0</v>
      </c>
      <c r="M11" s="12">
        <f>IF(Stat!$Y$7=0,0,C11/Stat!$Y$7)</f>
        <v>4.3610989969472308E-4</v>
      </c>
      <c r="N11" s="12">
        <f t="shared" si="0"/>
        <v>3.6363636363636361E-4</v>
      </c>
      <c r="O11" s="12">
        <f t="shared" si="1"/>
        <v>0</v>
      </c>
      <c r="P11" s="12">
        <f>IF(Stat!$Y$7=0,0,H11/Stat!$Y$7)</f>
        <v>3.0527692978630614E-3</v>
      </c>
      <c r="Q11" s="12">
        <f t="shared" si="2"/>
        <v>3.7174721189591076E-3</v>
      </c>
      <c r="R11" s="12">
        <f t="shared" si="3"/>
        <v>0.2857142857142857</v>
      </c>
      <c r="S11" s="12">
        <f>IF(Stat!$Y$7=0,0,SUM(C11,H11)/Stat!$Y$7)</f>
        <v>3.4888791975577847E-3</v>
      </c>
      <c r="T11" s="12">
        <f t="shared" si="4"/>
        <v>1.7267429311461256E-3</v>
      </c>
      <c r="U11" s="12">
        <f t="shared" si="5"/>
        <v>0.25</v>
      </c>
    </row>
    <row r="12" spans="1:47" ht="15.75" thickBot="1" x14ac:dyDescent="0.3">
      <c r="A12" s="19">
        <v>3</v>
      </c>
      <c r="B12" s="20" t="s">
        <v>670</v>
      </c>
      <c r="C12" s="119">
        <v>195</v>
      </c>
      <c r="D12" s="119">
        <v>0</v>
      </c>
      <c r="E12" s="119">
        <v>57</v>
      </c>
      <c r="F12" s="119">
        <v>2</v>
      </c>
      <c r="G12" s="119">
        <v>0</v>
      </c>
      <c r="H12" s="119">
        <v>147</v>
      </c>
      <c r="I12" s="119">
        <v>0</v>
      </c>
      <c r="J12" s="119">
        <v>47</v>
      </c>
      <c r="K12" s="119">
        <v>0</v>
      </c>
      <c r="L12" s="119">
        <v>0</v>
      </c>
      <c r="M12" s="12">
        <f>IF(Stat!$Y$7=0,0,C12/Stat!$Y$7)</f>
        <v>8.5041430440470994E-2</v>
      </c>
      <c r="N12" s="12">
        <f t="shared" si="0"/>
        <v>7.0909090909090908E-2</v>
      </c>
      <c r="O12" s="12">
        <f t="shared" si="1"/>
        <v>0.30256410256410254</v>
      </c>
      <c r="P12" s="12">
        <f>IF(Stat!$Y$7=0,0,H12/Stat!$Y$7)</f>
        <v>6.4108155255124297E-2</v>
      </c>
      <c r="Q12" s="12">
        <f t="shared" si="2"/>
        <v>7.8066914498141265E-2</v>
      </c>
      <c r="R12" s="12">
        <f t="shared" si="3"/>
        <v>0.31972789115646261</v>
      </c>
      <c r="S12" s="12">
        <f>IF(Stat!$Y$7=0,0,SUM(C12,H12)/Stat!$Y$7)</f>
        <v>0.14914958569559528</v>
      </c>
      <c r="T12" s="12">
        <f t="shared" si="4"/>
        <v>7.3818260306496866E-2</v>
      </c>
      <c r="U12" s="12">
        <f t="shared" si="5"/>
        <v>0.30994152046783624</v>
      </c>
    </row>
    <row r="13" spans="1:47" ht="15.75" thickBot="1" x14ac:dyDescent="0.3">
      <c r="A13" s="19">
        <v>4</v>
      </c>
      <c r="B13" s="20" t="s">
        <v>671</v>
      </c>
      <c r="C13" s="119">
        <v>117</v>
      </c>
      <c r="D13" s="119">
        <v>0</v>
      </c>
      <c r="E13" s="119">
        <v>12</v>
      </c>
      <c r="F13" s="119">
        <v>1</v>
      </c>
      <c r="G13" s="119">
        <v>0</v>
      </c>
      <c r="H13" s="119">
        <v>105</v>
      </c>
      <c r="I13" s="119">
        <v>0</v>
      </c>
      <c r="J13" s="119">
        <v>6</v>
      </c>
      <c r="K13" s="119">
        <v>1</v>
      </c>
      <c r="L13" s="119">
        <v>0</v>
      </c>
      <c r="M13" s="12">
        <f>IF(Stat!$Y$7=0,0,C13/Stat!$Y$7)</f>
        <v>5.1024858264282602E-2</v>
      </c>
      <c r="N13" s="12">
        <f t="shared" si="0"/>
        <v>4.2545454545454546E-2</v>
      </c>
      <c r="O13" s="12">
        <f t="shared" si="1"/>
        <v>0.1111111111111111</v>
      </c>
      <c r="P13" s="12">
        <f>IF(Stat!$Y$7=0,0,H13/Stat!$Y$7)</f>
        <v>4.5791539467945924E-2</v>
      </c>
      <c r="Q13" s="12">
        <f t="shared" si="2"/>
        <v>5.5762081784386616E-2</v>
      </c>
      <c r="R13" s="12">
        <f t="shared" si="3"/>
        <v>6.6666666666666666E-2</v>
      </c>
      <c r="S13" s="12">
        <f>IF(Stat!$Y$7=0,0,SUM(C13,H13)/Stat!$Y$7)</f>
        <v>9.6816397732228526E-2</v>
      </c>
      <c r="T13" s="12">
        <f t="shared" si="4"/>
        <v>4.7917116339304983E-2</v>
      </c>
      <c r="U13" s="12">
        <f t="shared" si="5"/>
        <v>9.0090090090090086E-2</v>
      </c>
    </row>
    <row r="14" spans="1:47" ht="15.75" thickBot="1" x14ac:dyDescent="0.3">
      <c r="A14" s="19">
        <v>5</v>
      </c>
      <c r="B14" s="20" t="s">
        <v>652</v>
      </c>
      <c r="C14" s="119">
        <v>48</v>
      </c>
      <c r="D14" s="119">
        <v>0</v>
      </c>
      <c r="E14" s="119">
        <v>0</v>
      </c>
      <c r="F14" s="119">
        <v>1</v>
      </c>
      <c r="G14" s="119">
        <v>0</v>
      </c>
      <c r="H14" s="119">
        <v>59</v>
      </c>
      <c r="I14" s="119">
        <v>0</v>
      </c>
      <c r="J14" s="119">
        <v>8</v>
      </c>
      <c r="K14" s="119">
        <v>2</v>
      </c>
      <c r="L14" s="119">
        <v>1</v>
      </c>
      <c r="M14" s="12">
        <f>IF(Stat!$Y$7=0,0,C14/Stat!$Y$7)</f>
        <v>2.0933275185346708E-2</v>
      </c>
      <c r="N14" s="12">
        <f t="shared" si="0"/>
        <v>1.7454545454545455E-2</v>
      </c>
      <c r="O14" s="12">
        <f t="shared" si="1"/>
        <v>2.0833333333333332E-2</v>
      </c>
      <c r="P14" s="12">
        <f>IF(Stat!$Y$7=0,0,H14/Stat!$Y$7)</f>
        <v>2.573048408198866E-2</v>
      </c>
      <c r="Q14" s="12">
        <f t="shared" si="2"/>
        <v>3.1332979288369624E-2</v>
      </c>
      <c r="R14" s="12">
        <f t="shared" si="3"/>
        <v>0.16949152542372881</v>
      </c>
      <c r="S14" s="12">
        <f>IF(Stat!$Y$7=0,0,SUM(C14,H14)/Stat!$Y$7)</f>
        <v>4.6663759267335368E-2</v>
      </c>
      <c r="T14" s="12">
        <f t="shared" si="4"/>
        <v>2.309518670407943E-2</v>
      </c>
      <c r="U14" s="12">
        <f t="shared" si="5"/>
        <v>0.10280373831775701</v>
      </c>
    </row>
    <row r="15" spans="1:47" ht="15.75" thickBot="1" x14ac:dyDescent="0.3">
      <c r="A15" s="19">
        <v>6</v>
      </c>
      <c r="B15" s="20" t="s">
        <v>680</v>
      </c>
      <c r="C15" s="119">
        <v>4</v>
      </c>
      <c r="D15" s="119">
        <v>0</v>
      </c>
      <c r="E15" s="119">
        <v>1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2">
        <f>IF(Stat!$Y$7=0,0,C15/Stat!$Y$7)</f>
        <v>1.7444395987788923E-3</v>
      </c>
      <c r="N15" s="12">
        <f t="shared" si="0"/>
        <v>1.4545454545454545E-3</v>
      </c>
      <c r="O15" s="12">
        <f t="shared" si="1"/>
        <v>0.25</v>
      </c>
      <c r="P15" s="12">
        <f>IF(Stat!$Y$7=0,0,H15/Stat!$Y$7)</f>
        <v>0</v>
      </c>
      <c r="Q15" s="12">
        <f t="shared" si="2"/>
        <v>0</v>
      </c>
      <c r="R15" s="12">
        <f t="shared" si="3"/>
        <v>0</v>
      </c>
      <c r="S15" s="12">
        <f>IF(Stat!$Y$7=0,0,SUM(C15,H15)/Stat!$Y$7)</f>
        <v>1.7444395987788923E-3</v>
      </c>
      <c r="T15" s="12">
        <f t="shared" si="4"/>
        <v>8.6337146557306278E-4</v>
      </c>
      <c r="U15" s="12">
        <f t="shared" si="5"/>
        <v>0.25</v>
      </c>
    </row>
    <row r="16" spans="1:47" ht="15.75" thickBot="1" x14ac:dyDescent="0.3">
      <c r="A16" s="19">
        <v>7</v>
      </c>
      <c r="B16" s="20" t="s">
        <v>653</v>
      </c>
      <c r="C16" s="119">
        <v>197</v>
      </c>
      <c r="D16" s="119">
        <v>0</v>
      </c>
      <c r="E16" s="119">
        <v>45</v>
      </c>
      <c r="F16" s="119">
        <v>3</v>
      </c>
      <c r="G16" s="119">
        <v>0</v>
      </c>
      <c r="H16" s="119">
        <v>105</v>
      </c>
      <c r="I16" s="119">
        <v>0</v>
      </c>
      <c r="J16" s="119">
        <v>19</v>
      </c>
      <c r="K16" s="119">
        <v>1</v>
      </c>
      <c r="L16" s="119">
        <v>0</v>
      </c>
      <c r="M16" s="12">
        <f>IF(Stat!$Y$7=0,0,C16/Stat!$Y$7)</f>
        <v>8.5913650239860445E-2</v>
      </c>
      <c r="N16" s="12">
        <f t="shared" si="0"/>
        <v>7.1636363636363637E-2</v>
      </c>
      <c r="O16" s="12">
        <f t="shared" si="1"/>
        <v>0.24365482233502539</v>
      </c>
      <c r="P16" s="12">
        <f>IF(Stat!$Y$7=0,0,H16/Stat!$Y$7)</f>
        <v>4.5791539467945924E-2</v>
      </c>
      <c r="Q16" s="12">
        <f t="shared" si="2"/>
        <v>5.5762081784386616E-2</v>
      </c>
      <c r="R16" s="12">
        <f t="shared" si="3"/>
        <v>0.19047619047619047</v>
      </c>
      <c r="S16" s="12">
        <f>IF(Stat!$Y$7=0,0,SUM(C16,H16)/Stat!$Y$7)</f>
        <v>0.13170518970780637</v>
      </c>
      <c r="T16" s="12">
        <f t="shared" si="4"/>
        <v>6.5184545650766243E-2</v>
      </c>
      <c r="U16" s="12">
        <f t="shared" si="5"/>
        <v>0.2251655629139073</v>
      </c>
    </row>
    <row r="17" spans="1:21" ht="15.75" thickBot="1" x14ac:dyDescent="0.3">
      <c r="A17" s="19">
        <v>8</v>
      </c>
      <c r="B17" s="20" t="s">
        <v>654</v>
      </c>
      <c r="C17" s="119">
        <v>166</v>
      </c>
      <c r="D17" s="119">
        <v>0</v>
      </c>
      <c r="E17" s="119">
        <v>40</v>
      </c>
      <c r="F17" s="119">
        <v>1</v>
      </c>
      <c r="G17" s="119">
        <v>1</v>
      </c>
      <c r="H17" s="119">
        <v>126</v>
      </c>
      <c r="I17" s="119">
        <v>0</v>
      </c>
      <c r="J17" s="119">
        <v>18</v>
      </c>
      <c r="K17" s="119">
        <v>2</v>
      </c>
      <c r="L17" s="119">
        <v>0</v>
      </c>
      <c r="M17" s="12">
        <f>IF(Stat!$Y$7=0,0,C17/Stat!$Y$7)</f>
        <v>7.2394243349324025E-2</v>
      </c>
      <c r="N17" s="12">
        <f t="shared" si="0"/>
        <v>6.0363636363636362E-2</v>
      </c>
      <c r="O17" s="12">
        <f t="shared" si="1"/>
        <v>0.24698795180722891</v>
      </c>
      <c r="P17" s="12">
        <f>IF(Stat!$Y$7=0,0,H17/Stat!$Y$7)</f>
        <v>5.4949847361535104E-2</v>
      </c>
      <c r="Q17" s="12">
        <f t="shared" si="2"/>
        <v>6.6914498141263934E-2</v>
      </c>
      <c r="R17" s="12">
        <f t="shared" si="3"/>
        <v>0.15873015873015872</v>
      </c>
      <c r="S17" s="12">
        <f>IF(Stat!$Y$7=0,0,SUM(C17,H17)/Stat!$Y$7)</f>
        <v>0.12734409071085914</v>
      </c>
      <c r="T17" s="12">
        <f t="shared" si="4"/>
        <v>6.302611698683358E-2</v>
      </c>
      <c r="U17" s="12">
        <f t="shared" si="5"/>
        <v>0.2089041095890411</v>
      </c>
    </row>
    <row r="18" spans="1:21" ht="15.75" thickBot="1" x14ac:dyDescent="0.3">
      <c r="A18" s="19">
        <v>9</v>
      </c>
      <c r="B18" s="20" t="s">
        <v>655</v>
      </c>
      <c r="C18" s="119">
        <v>725</v>
      </c>
      <c r="D18" s="119">
        <v>0</v>
      </c>
      <c r="E18" s="119">
        <v>58</v>
      </c>
      <c r="F18" s="119">
        <v>3</v>
      </c>
      <c r="G18" s="119">
        <v>2</v>
      </c>
      <c r="H18" s="119">
        <v>219</v>
      </c>
      <c r="I18" s="119">
        <v>0</v>
      </c>
      <c r="J18" s="119">
        <v>39</v>
      </c>
      <c r="K18" s="119">
        <v>1</v>
      </c>
      <c r="L18" s="119">
        <v>0</v>
      </c>
      <c r="M18" s="12">
        <f>IF(Stat!$Y$7=0,0,C18/Stat!$Y$7)</f>
        <v>0.31617967727867424</v>
      </c>
      <c r="N18" s="12">
        <f t="shared" si="0"/>
        <v>0.26363636363636361</v>
      </c>
      <c r="O18" s="12">
        <f t="shared" si="1"/>
        <v>8.4137931034482763E-2</v>
      </c>
      <c r="P18" s="12">
        <f>IF(Stat!$Y$7=0,0,H18/Stat!$Y$7)</f>
        <v>9.550806803314435E-2</v>
      </c>
      <c r="Q18" s="12">
        <f t="shared" si="2"/>
        <v>0.11630377057886351</v>
      </c>
      <c r="R18" s="12">
        <f t="shared" si="3"/>
        <v>0.18264840182648401</v>
      </c>
      <c r="S18" s="12">
        <f>IF(Stat!$Y$7=0,0,SUM(C18,H18)/Stat!$Y$7)</f>
        <v>0.41168774531181856</v>
      </c>
      <c r="T18" s="12">
        <f t="shared" si="4"/>
        <v>0.20375566587524283</v>
      </c>
      <c r="U18" s="12">
        <f t="shared" si="5"/>
        <v>0.10699152542372882</v>
      </c>
    </row>
    <row r="19" spans="1:21" ht="14.25" customHeight="1" thickBot="1" x14ac:dyDescent="0.3">
      <c r="A19" s="19">
        <v>10</v>
      </c>
      <c r="B19" s="20" t="s">
        <v>656</v>
      </c>
      <c r="C19" s="119">
        <v>7</v>
      </c>
      <c r="D19" s="119">
        <v>0</v>
      </c>
      <c r="E19" s="119">
        <v>1</v>
      </c>
      <c r="F19" s="119">
        <v>0</v>
      </c>
      <c r="G19" s="119">
        <v>0</v>
      </c>
      <c r="H19" s="119">
        <v>21</v>
      </c>
      <c r="I19" s="119">
        <v>0</v>
      </c>
      <c r="J19" s="119">
        <v>3</v>
      </c>
      <c r="K19" s="119">
        <v>0</v>
      </c>
      <c r="L19" s="119">
        <v>0</v>
      </c>
      <c r="M19" s="12">
        <f>IF(Stat!$Y$7=0,0,C19/Stat!$Y$7)</f>
        <v>3.0527692978630614E-3</v>
      </c>
      <c r="N19" s="12">
        <f t="shared" si="0"/>
        <v>2.5454545454545456E-3</v>
      </c>
      <c r="O19" s="33">
        <f t="shared" si="1"/>
        <v>0.14285714285714285</v>
      </c>
      <c r="P19" s="12">
        <f>IF(Stat!$Y$7=0,0,H19/Stat!$Y$7)</f>
        <v>9.1583078935891845E-3</v>
      </c>
      <c r="Q19" s="12">
        <f t="shared" si="2"/>
        <v>1.1152416356877323E-2</v>
      </c>
      <c r="R19" s="12">
        <f t="shared" si="3"/>
        <v>0.14285714285714285</v>
      </c>
      <c r="S19" s="12">
        <f>IF(Stat!$Y$7=0,0,SUM(C19,H19)/Stat!$Y$7)</f>
        <v>1.2211077191452245E-2</v>
      </c>
      <c r="T19" s="12">
        <f t="shared" si="4"/>
        <v>6.0436002590114396E-3</v>
      </c>
      <c r="U19" s="12">
        <f t="shared" si="5"/>
        <v>0.14285714285714285</v>
      </c>
    </row>
    <row r="20" spans="1:21" ht="15.75" thickBot="1" x14ac:dyDescent="0.3">
      <c r="A20" s="19">
        <v>11</v>
      </c>
      <c r="B20" s="20" t="s">
        <v>657</v>
      </c>
      <c r="C20" s="119">
        <v>190</v>
      </c>
      <c r="D20" s="119">
        <v>0</v>
      </c>
      <c r="E20" s="119">
        <v>24</v>
      </c>
      <c r="F20" s="119">
        <v>0</v>
      </c>
      <c r="G20" s="119">
        <v>0</v>
      </c>
      <c r="H20" s="119">
        <v>220</v>
      </c>
      <c r="I20" s="119">
        <v>0</v>
      </c>
      <c r="J20" s="119">
        <v>74</v>
      </c>
      <c r="K20" s="119">
        <v>3</v>
      </c>
      <c r="L20" s="119">
        <v>0</v>
      </c>
      <c r="M20" s="12">
        <f>IF(Stat!$Y$7=0,0,C20/Stat!$Y$7)</f>
        <v>8.2860880941997381E-2</v>
      </c>
      <c r="N20" s="12">
        <f t="shared" si="0"/>
        <v>6.9090909090909092E-2</v>
      </c>
      <c r="O20" s="33">
        <f t="shared" si="1"/>
        <v>0.12631578947368421</v>
      </c>
      <c r="P20" s="21">
        <f>IF(Stat!$Y$7=0,0,H20/Stat!$Y$7)</f>
        <v>9.5944177932839075E-2</v>
      </c>
      <c r="Q20" s="12">
        <f t="shared" si="2"/>
        <v>0.11683483802442911</v>
      </c>
      <c r="R20" s="12">
        <f t="shared" si="3"/>
        <v>0.35</v>
      </c>
      <c r="S20" s="12">
        <f>IF(Stat!$Y$7=0,0,SUM(C20,H20)/Stat!$Y$7)</f>
        <v>0.17880505887483647</v>
      </c>
      <c r="T20" s="12">
        <f t="shared" si="4"/>
        <v>8.8495575221238937E-2</v>
      </c>
      <c r="U20" s="12">
        <f t="shared" si="5"/>
        <v>0.24634146341463414</v>
      </c>
    </row>
    <row r="21" spans="1:21" ht="39" thickBot="1" x14ac:dyDescent="0.3">
      <c r="A21" s="19">
        <v>12</v>
      </c>
      <c r="B21" s="20" t="s">
        <v>658</v>
      </c>
      <c r="C21" s="119">
        <v>89</v>
      </c>
      <c r="D21" s="119">
        <v>0</v>
      </c>
      <c r="E21" s="119">
        <v>24</v>
      </c>
      <c r="F21" s="119">
        <v>5</v>
      </c>
      <c r="G21" s="119">
        <v>0</v>
      </c>
      <c r="H21" s="119">
        <v>110</v>
      </c>
      <c r="I21" s="119">
        <v>0</v>
      </c>
      <c r="J21" s="119">
        <v>36</v>
      </c>
      <c r="K21" s="119">
        <v>2</v>
      </c>
      <c r="L21" s="119">
        <v>0</v>
      </c>
      <c r="M21" s="12">
        <f>IF(Stat!$Y$7=0,0,C21/Stat!$Y$7)</f>
        <v>3.8813781072830351E-2</v>
      </c>
      <c r="N21" s="12">
        <f t="shared" si="0"/>
        <v>3.2363636363636365E-2</v>
      </c>
      <c r="O21" s="12">
        <f>IF(C21=0,0,SUM(E21:F21)/C21)</f>
        <v>0.3258426966292135</v>
      </c>
      <c r="P21" s="12">
        <f>IF(Stat!$Y$7=0,0,H21/Stat!$Y$7)</f>
        <v>4.7972088966419538E-2</v>
      </c>
      <c r="Q21" s="12">
        <f t="shared" si="2"/>
        <v>5.8417419012214554E-2</v>
      </c>
      <c r="R21" s="12">
        <f t="shared" si="3"/>
        <v>0.34545454545454546</v>
      </c>
      <c r="S21" s="12">
        <f>IF(Stat!$Y$7=0,0,SUM(C21,H21)/Stat!$Y$7)</f>
        <v>8.6785870039249896E-2</v>
      </c>
      <c r="T21" s="12">
        <f t="shared" si="4"/>
        <v>4.2952730412259874E-2</v>
      </c>
      <c r="U21" s="12">
        <f t="shared" si="5"/>
        <v>0.33668341708542715</v>
      </c>
    </row>
    <row r="22" spans="1:21" ht="15.75" thickBot="1" x14ac:dyDescent="0.3">
      <c r="A22" s="19">
        <v>13</v>
      </c>
      <c r="B22" s="20" t="s">
        <v>672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2">
        <f>IF(Stat!$Y$7=0,0,C22/Stat!$Y$7)</f>
        <v>0</v>
      </c>
      <c r="N22" s="12">
        <f t="shared" si="0"/>
        <v>0</v>
      </c>
      <c r="O22" s="12">
        <f>IF(C22=0,0,SUM(E22:F22)/C22)</f>
        <v>0</v>
      </c>
      <c r="P22" s="12">
        <f>IF(Stat!$Y$7=0,0,H22/Stat!$Y$7)</f>
        <v>0</v>
      </c>
      <c r="Q22" s="12">
        <f t="shared" si="2"/>
        <v>0</v>
      </c>
      <c r="R22" s="12">
        <f t="shared" si="3"/>
        <v>0</v>
      </c>
      <c r="S22" s="12">
        <f>IF(Stat!$Y$7=0,0,SUM(C22,H22)/Stat!$Y$7)</f>
        <v>0</v>
      </c>
      <c r="T22" s="12">
        <f t="shared" si="4"/>
        <v>0</v>
      </c>
      <c r="U22" s="12">
        <f t="shared" si="5"/>
        <v>0</v>
      </c>
    </row>
    <row r="23" spans="1:21" ht="15.75" thickBot="1" x14ac:dyDescent="0.3">
      <c r="A23" s="19">
        <v>14</v>
      </c>
      <c r="B23" s="20" t="s">
        <v>659</v>
      </c>
      <c r="C23" s="119">
        <v>321</v>
      </c>
      <c r="D23" s="119">
        <v>0</v>
      </c>
      <c r="E23" s="119">
        <v>91</v>
      </c>
      <c r="F23" s="119">
        <v>3</v>
      </c>
      <c r="G23" s="119">
        <v>0</v>
      </c>
      <c r="H23" s="119">
        <v>233</v>
      </c>
      <c r="I23" s="119">
        <v>0</v>
      </c>
      <c r="J23" s="119">
        <v>71</v>
      </c>
      <c r="K23" s="119">
        <v>2</v>
      </c>
      <c r="L23" s="119">
        <v>0</v>
      </c>
      <c r="M23" s="12">
        <f>IF(Stat!$Y$7=0,0,C23/Stat!$Y$7)</f>
        <v>0.1399912778020061</v>
      </c>
      <c r="N23" s="12">
        <f t="shared" si="0"/>
        <v>0.11672727272727272</v>
      </c>
      <c r="O23" s="12">
        <f t="shared" ref="O23:O34" si="6">IF(C23=0,0,SUM(E23:F23)/C23)</f>
        <v>0.29283489096573206</v>
      </c>
      <c r="P23" s="12">
        <f>IF(Stat!$Y$7=0,0,H23/Stat!$Y$7)</f>
        <v>0.10161360662887048</v>
      </c>
      <c r="Q23" s="12">
        <f t="shared" si="2"/>
        <v>0.12373871481678173</v>
      </c>
      <c r="R23" s="12">
        <f t="shared" si="3"/>
        <v>0.31330472103004292</v>
      </c>
      <c r="S23" s="12">
        <f>IF(Stat!$Y$7=0,0,SUM(C23,H23)/Stat!$Y$7)</f>
        <v>0.24160488443087658</v>
      </c>
      <c r="T23" s="12">
        <f t="shared" si="4"/>
        <v>0.1195769479818692</v>
      </c>
      <c r="U23" s="12">
        <f t="shared" si="5"/>
        <v>0.30144404332129965</v>
      </c>
    </row>
    <row r="24" spans="1:21" ht="15.75" thickBot="1" x14ac:dyDescent="0.3">
      <c r="A24" s="19">
        <v>15</v>
      </c>
      <c r="B24" s="20" t="s">
        <v>660</v>
      </c>
      <c r="C24" s="119">
        <v>135</v>
      </c>
      <c r="D24" s="119">
        <v>0</v>
      </c>
      <c r="E24" s="119">
        <v>26</v>
      </c>
      <c r="F24" s="119">
        <v>5</v>
      </c>
      <c r="G24" s="119">
        <v>0</v>
      </c>
      <c r="H24" s="119">
        <v>65</v>
      </c>
      <c r="I24" s="119">
        <v>0</v>
      </c>
      <c r="J24" s="119">
        <v>16</v>
      </c>
      <c r="K24" s="119">
        <v>0</v>
      </c>
      <c r="L24" s="119">
        <v>0</v>
      </c>
      <c r="M24" s="12">
        <f>IF(Stat!$Y$7=0,0,C24/Stat!$Y$7)</f>
        <v>5.8874836458787612E-2</v>
      </c>
      <c r="N24" s="12">
        <f t="shared" si="0"/>
        <v>4.9090909090909088E-2</v>
      </c>
      <c r="O24" s="12">
        <f t="shared" si="6"/>
        <v>0.22962962962962963</v>
      </c>
      <c r="P24" s="12">
        <f>IF(Stat!$Y$7=0,0,H24/Stat!$Y$7)</f>
        <v>2.8347143480156999E-2</v>
      </c>
      <c r="Q24" s="12">
        <f t="shared" si="2"/>
        <v>3.4519383961763142E-2</v>
      </c>
      <c r="R24" s="12">
        <f t="shared" si="3"/>
        <v>0.24615384615384617</v>
      </c>
      <c r="S24" s="12">
        <f>IF(Stat!$Y$7=0,0,SUM(C24,H24)/Stat!$Y$7)</f>
        <v>8.7221979938944608E-2</v>
      </c>
      <c r="T24" s="12">
        <f t="shared" si="4"/>
        <v>4.3168573278653144E-2</v>
      </c>
      <c r="U24" s="12">
        <f t="shared" si="5"/>
        <v>0.23499999999999999</v>
      </c>
    </row>
    <row r="25" spans="1:21" ht="15.75" thickBot="1" x14ac:dyDescent="0.3">
      <c r="A25" s="19">
        <v>16</v>
      </c>
      <c r="B25" s="20" t="s">
        <v>673</v>
      </c>
      <c r="C25" s="119">
        <v>144</v>
      </c>
      <c r="D25" s="119">
        <v>0</v>
      </c>
      <c r="E25" s="119">
        <v>42</v>
      </c>
      <c r="F25" s="119">
        <v>4</v>
      </c>
      <c r="G25" s="119">
        <v>1</v>
      </c>
      <c r="H25" s="119">
        <v>120</v>
      </c>
      <c r="I25" s="119">
        <v>0</v>
      </c>
      <c r="J25" s="119">
        <v>33</v>
      </c>
      <c r="K25" s="119">
        <v>3</v>
      </c>
      <c r="L25" s="119">
        <v>1</v>
      </c>
      <c r="M25" s="12">
        <f>IF(Stat!$Y$7=0,0,C25/Stat!$Y$7)</f>
        <v>6.279982555604012E-2</v>
      </c>
      <c r="N25" s="12">
        <f t="shared" si="0"/>
        <v>5.2363636363636362E-2</v>
      </c>
      <c r="O25" s="12">
        <f t="shared" si="6"/>
        <v>0.31944444444444442</v>
      </c>
      <c r="P25" s="12">
        <f>IF(Stat!$Y$7=0,0,H25/Stat!$Y$7)</f>
        <v>5.2333187963366772E-2</v>
      </c>
      <c r="Q25" s="12">
        <f t="shared" si="2"/>
        <v>6.3728093467870423E-2</v>
      </c>
      <c r="R25" s="12">
        <f t="shared" si="3"/>
        <v>0.3</v>
      </c>
      <c r="S25" s="12">
        <f>IF(Stat!$Y$7=0,0,SUM(C25,H25)/Stat!$Y$7)</f>
        <v>0.11513301351940688</v>
      </c>
      <c r="T25" s="12">
        <f t="shared" si="4"/>
        <v>5.6982516727822147E-2</v>
      </c>
      <c r="U25" s="12">
        <f t="shared" si="5"/>
        <v>0.31060606060606061</v>
      </c>
    </row>
    <row r="26" spans="1:21" ht="26.25" thickBot="1" x14ac:dyDescent="0.3">
      <c r="A26" s="19">
        <v>17</v>
      </c>
      <c r="B26" s="20" t="s">
        <v>661</v>
      </c>
      <c r="C26" s="119">
        <v>143</v>
      </c>
      <c r="D26" s="119">
        <v>0</v>
      </c>
      <c r="E26" s="119">
        <v>30</v>
      </c>
      <c r="F26" s="119">
        <v>2</v>
      </c>
      <c r="G26" s="119">
        <v>0</v>
      </c>
      <c r="H26" s="119">
        <v>73</v>
      </c>
      <c r="I26" s="119">
        <v>0</v>
      </c>
      <c r="J26" s="119">
        <v>31</v>
      </c>
      <c r="K26" s="119">
        <v>4</v>
      </c>
      <c r="L26" s="119">
        <v>0</v>
      </c>
      <c r="M26" s="12">
        <f>IF(Stat!$Y$7=0,0,C26/Stat!$Y$7)</f>
        <v>6.2363715656345402E-2</v>
      </c>
      <c r="N26" s="12">
        <f t="shared" si="0"/>
        <v>5.1999999999999998E-2</v>
      </c>
      <c r="O26" s="12">
        <f t="shared" si="6"/>
        <v>0.22377622377622378</v>
      </c>
      <c r="P26" s="12">
        <f>IF(Stat!$Y$7=0,0,H26/Stat!$Y$7)</f>
        <v>3.1836022677714786E-2</v>
      </c>
      <c r="Q26" s="12">
        <f t="shared" si="2"/>
        <v>3.8767923526287836E-2</v>
      </c>
      <c r="R26" s="12">
        <f t="shared" si="3"/>
        <v>0.47945205479452052</v>
      </c>
      <c r="S26" s="12">
        <f>IF(Stat!$Y$7=0,0,SUM(C26,H26)/Stat!$Y$7)</f>
        <v>9.4199738334060187E-2</v>
      </c>
      <c r="T26" s="12">
        <f t="shared" si="4"/>
        <v>4.6622059140945395E-2</v>
      </c>
      <c r="U26" s="12">
        <f t="shared" si="5"/>
        <v>0.31018518518518517</v>
      </c>
    </row>
    <row r="27" spans="1:21" ht="15.75" thickBot="1" x14ac:dyDescent="0.3">
      <c r="A27" s="19">
        <v>18</v>
      </c>
      <c r="B27" s="20" t="s">
        <v>662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2">
        <f>IF(Stat!$Y$7=0,0,C27/Stat!$Y$7)</f>
        <v>0</v>
      </c>
      <c r="N27" s="12">
        <f t="shared" si="0"/>
        <v>0</v>
      </c>
      <c r="O27" s="12">
        <f t="shared" si="6"/>
        <v>0</v>
      </c>
      <c r="P27" s="12">
        <f>IF(Stat!$Y$7=0,0,H27/Stat!$Y$7)</f>
        <v>0</v>
      </c>
      <c r="Q27" s="12">
        <f t="shared" si="2"/>
        <v>0</v>
      </c>
      <c r="R27" s="12">
        <f t="shared" si="3"/>
        <v>0</v>
      </c>
      <c r="S27" s="12">
        <f>IF(Stat!$Y$7=0,0,SUM(C27,H27)/Stat!$Y$7)</f>
        <v>0</v>
      </c>
      <c r="T27" s="12">
        <f t="shared" si="4"/>
        <v>0</v>
      </c>
      <c r="U27" s="12">
        <f t="shared" si="5"/>
        <v>0</v>
      </c>
    </row>
    <row r="28" spans="1:21" ht="15.75" thickBot="1" x14ac:dyDescent="0.3">
      <c r="A28" s="19">
        <v>19</v>
      </c>
      <c r="B28" s="20" t="s">
        <v>674</v>
      </c>
      <c r="C28" s="120">
        <v>21</v>
      </c>
      <c r="D28" s="120">
        <v>0</v>
      </c>
      <c r="E28" s="120">
        <v>5</v>
      </c>
      <c r="F28" s="120">
        <v>1</v>
      </c>
      <c r="G28" s="120">
        <v>1</v>
      </c>
      <c r="H28" s="119">
        <v>73</v>
      </c>
      <c r="I28" s="119">
        <v>0</v>
      </c>
      <c r="J28" s="119">
        <v>21</v>
      </c>
      <c r="K28" s="119">
        <v>3</v>
      </c>
      <c r="L28" s="119">
        <v>0</v>
      </c>
      <c r="M28" s="12">
        <f>IF(Stat!$Y$7=0,0,C28/Stat!$Y$7)</f>
        <v>9.1583078935891845E-3</v>
      </c>
      <c r="N28" s="12">
        <f t="shared" si="0"/>
        <v>7.6363636363636364E-3</v>
      </c>
      <c r="O28" s="12">
        <f t="shared" si="6"/>
        <v>0.2857142857142857</v>
      </c>
      <c r="P28" s="12">
        <f>IF(Stat!$Y$7=0,0,H28/Stat!$Y$7)</f>
        <v>3.1836022677714786E-2</v>
      </c>
      <c r="Q28" s="12">
        <f t="shared" si="2"/>
        <v>3.8767923526287836E-2</v>
      </c>
      <c r="R28" s="12">
        <f t="shared" si="3"/>
        <v>0.32876712328767121</v>
      </c>
      <c r="S28" s="12">
        <f>IF(Stat!$Y$7=0,0,SUM(C28,H28)/Stat!$Y$7)</f>
        <v>4.0994330571303972E-2</v>
      </c>
      <c r="T28" s="12">
        <f t="shared" si="4"/>
        <v>2.0289229440966977E-2</v>
      </c>
      <c r="U28" s="12">
        <f t="shared" si="5"/>
        <v>0.31914893617021278</v>
      </c>
    </row>
    <row r="29" spans="1:21" ht="15.75" thickBot="1" x14ac:dyDescent="0.3">
      <c r="A29" s="19">
        <v>20</v>
      </c>
      <c r="B29" s="20" t="s">
        <v>663</v>
      </c>
      <c r="C29" s="119">
        <v>27</v>
      </c>
      <c r="D29" s="119">
        <v>1</v>
      </c>
      <c r="E29" s="119">
        <v>13</v>
      </c>
      <c r="F29" s="119">
        <v>0</v>
      </c>
      <c r="G29" s="119">
        <v>0</v>
      </c>
      <c r="H29" s="119">
        <v>17</v>
      </c>
      <c r="I29" s="119">
        <v>0</v>
      </c>
      <c r="J29" s="119">
        <v>4</v>
      </c>
      <c r="K29" s="119">
        <v>0</v>
      </c>
      <c r="L29" s="119">
        <v>0</v>
      </c>
      <c r="M29" s="12">
        <f>IF(Stat!$Y$7=0,0,C29/Stat!$Y$7)</f>
        <v>1.1774967291757523E-2</v>
      </c>
      <c r="N29" s="12">
        <f t="shared" si="0"/>
        <v>9.8181818181818179E-3</v>
      </c>
      <c r="O29" s="12">
        <f t="shared" si="6"/>
        <v>0.48148148148148145</v>
      </c>
      <c r="P29" s="12">
        <f>IF(Stat!$Y$7=0,0,H29/Stat!$Y$7)</f>
        <v>7.4138682948102922E-3</v>
      </c>
      <c r="Q29" s="12">
        <f t="shared" si="2"/>
        <v>9.0281465746149762E-3</v>
      </c>
      <c r="R29" s="12">
        <f t="shared" si="3"/>
        <v>0.23529411764705882</v>
      </c>
      <c r="S29" s="12">
        <f>IF(Stat!$Y$7=0,0,SUM(C29,H29)/Stat!$Y$7)</f>
        <v>1.9188835586567816E-2</v>
      </c>
      <c r="T29" s="12">
        <f t="shared" si="4"/>
        <v>9.4970861213036911E-3</v>
      </c>
      <c r="U29" s="12">
        <f t="shared" si="5"/>
        <v>0.38636363636363635</v>
      </c>
    </row>
    <row r="30" spans="1:21" ht="15.75" thickBot="1" x14ac:dyDescent="0.3">
      <c r="A30" s="19">
        <v>21</v>
      </c>
      <c r="B30" s="20" t="s">
        <v>664</v>
      </c>
      <c r="C30" s="119">
        <v>21</v>
      </c>
      <c r="D30" s="119">
        <v>0</v>
      </c>
      <c r="E30" s="119">
        <v>2</v>
      </c>
      <c r="F30" s="119">
        <v>0</v>
      </c>
      <c r="G30" s="119">
        <v>0</v>
      </c>
      <c r="H30" s="119">
        <v>25</v>
      </c>
      <c r="I30" s="119">
        <v>0</v>
      </c>
      <c r="J30" s="119">
        <v>11</v>
      </c>
      <c r="K30" s="119">
        <v>1</v>
      </c>
      <c r="L30" s="119">
        <v>0</v>
      </c>
      <c r="M30" s="12">
        <f>IF(Stat!$Y$7=0,0,C30/Stat!$Y$7)</f>
        <v>9.1583078935891845E-3</v>
      </c>
      <c r="N30" s="12">
        <f t="shared" si="0"/>
        <v>7.6363636363636364E-3</v>
      </c>
      <c r="O30" s="12">
        <f t="shared" si="6"/>
        <v>9.5238095238095233E-2</v>
      </c>
      <c r="P30" s="12">
        <f>IF(Stat!$Y$7=0,0,H30/Stat!$Y$7)</f>
        <v>1.0902747492368076E-2</v>
      </c>
      <c r="Q30" s="12">
        <f t="shared" si="2"/>
        <v>1.3276686139139671E-2</v>
      </c>
      <c r="R30" s="12">
        <f t="shared" si="3"/>
        <v>0.48</v>
      </c>
      <c r="S30" s="12">
        <f>IF(Stat!$Y$7=0,0,SUM(C30,H30)/Stat!$Y$7)</f>
        <v>2.006105538595726E-2</v>
      </c>
      <c r="T30" s="12">
        <f t="shared" si="4"/>
        <v>9.9287718540902216E-3</v>
      </c>
      <c r="U30" s="12">
        <f t="shared" si="5"/>
        <v>0.30434782608695654</v>
      </c>
    </row>
    <row r="31" spans="1:21" ht="15.75" thickBot="1" x14ac:dyDescent="0.3">
      <c r="A31" s="19">
        <v>22</v>
      </c>
      <c r="B31" s="20" t="s">
        <v>1171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2">
        <f>IF(Stat!$Y$7=0,0,C31/Stat!$Y$7)</f>
        <v>0</v>
      </c>
      <c r="N31" s="12">
        <f t="shared" si="0"/>
        <v>0</v>
      </c>
      <c r="O31" s="12">
        <f t="shared" ref="O31:O33" si="7">IF(C31=0,0,SUM(E31:F31)/C31)</f>
        <v>0</v>
      </c>
      <c r="P31" s="12">
        <f>IF(Stat!$Y$7=0,0,H31/Stat!$Y$7)</f>
        <v>0</v>
      </c>
      <c r="Q31" s="12">
        <f t="shared" si="2"/>
        <v>0</v>
      </c>
      <c r="R31" s="12">
        <f t="shared" ref="R31:R33" si="8">IF(H31=0,0,SUM(J31:K31)/H31)</f>
        <v>0</v>
      </c>
      <c r="S31" s="12">
        <f>IF(Stat!$Y$7=0,0,SUM(C31,H31)/Stat!$Y$7)</f>
        <v>0</v>
      </c>
      <c r="T31" s="12">
        <f t="shared" si="4"/>
        <v>0</v>
      </c>
      <c r="U31" s="12">
        <f t="shared" ref="U31:U33" si="9">IF(C31+H31=0,0,SUM(E31:F31,J31:K31)/SUM(C31,H31))</f>
        <v>0</v>
      </c>
    </row>
    <row r="32" spans="1:21" ht="15.75" thickBot="1" x14ac:dyDescent="0.3">
      <c r="A32" s="19">
        <v>23</v>
      </c>
      <c r="B32" s="20" t="s">
        <v>1170</v>
      </c>
      <c r="C32" s="119">
        <v>2</v>
      </c>
      <c r="D32" s="119">
        <v>0</v>
      </c>
      <c r="E32" s="119">
        <v>1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2">
        <f>IF(Stat!$Y$7=0,0,C32/Stat!$Y$7)</f>
        <v>8.7221979938944616E-4</v>
      </c>
      <c r="N32" s="12">
        <f t="shared" si="0"/>
        <v>7.2727272727272723E-4</v>
      </c>
      <c r="O32" s="12">
        <f t="shared" si="7"/>
        <v>0.5</v>
      </c>
      <c r="P32" s="12">
        <f>IF(Stat!$Y$7=0,0,H32/Stat!$Y$7)</f>
        <v>0</v>
      </c>
      <c r="Q32" s="12">
        <f t="shared" si="2"/>
        <v>0</v>
      </c>
      <c r="R32" s="12">
        <f t="shared" si="8"/>
        <v>0</v>
      </c>
      <c r="S32" s="12">
        <f>IF(Stat!$Y$7=0,0,SUM(C32,H32)/Stat!$Y$7)</f>
        <v>8.7221979938944616E-4</v>
      </c>
      <c r="T32" s="12">
        <f t="shared" si="4"/>
        <v>4.3168573278653139E-4</v>
      </c>
      <c r="U32" s="12">
        <f t="shared" si="9"/>
        <v>0.5</v>
      </c>
    </row>
    <row r="33" spans="1:21" ht="15.75" thickBot="1" x14ac:dyDescent="0.3">
      <c r="A33" s="19">
        <v>24</v>
      </c>
      <c r="B33" s="20" t="s">
        <v>1172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2">
        <f>IF(Stat!$Y$7=0,0,C33/Stat!$Y$7)</f>
        <v>0</v>
      </c>
      <c r="N33" s="12">
        <f t="shared" si="0"/>
        <v>0</v>
      </c>
      <c r="O33" s="12">
        <f t="shared" si="7"/>
        <v>0</v>
      </c>
      <c r="P33" s="12">
        <f>IF(Stat!$Y$7=0,0,H33/Stat!$Y$7)</f>
        <v>0</v>
      </c>
      <c r="Q33" s="12">
        <f t="shared" si="2"/>
        <v>0</v>
      </c>
      <c r="R33" s="12">
        <f t="shared" si="8"/>
        <v>0</v>
      </c>
      <c r="S33" s="12">
        <f>IF(Stat!$Y$7=0,0,SUM(C33,H33)/Stat!$Y$7)</f>
        <v>0</v>
      </c>
      <c r="T33" s="12">
        <f t="shared" si="4"/>
        <v>0</v>
      </c>
      <c r="U33" s="12">
        <f t="shared" si="9"/>
        <v>0</v>
      </c>
    </row>
    <row r="34" spans="1:21" ht="15.75" thickBot="1" x14ac:dyDescent="0.3">
      <c r="A34" s="167" t="s">
        <v>665</v>
      </c>
      <c r="B34" s="167"/>
      <c r="C34" s="88">
        <f t="shared" ref="C34:L34" si="10">SUM(C10:C33)</f>
        <v>2750</v>
      </c>
      <c r="D34" s="102">
        <f t="shared" si="10"/>
        <v>1</v>
      </c>
      <c r="E34" s="102">
        <f t="shared" si="10"/>
        <v>522</v>
      </c>
      <c r="F34" s="102">
        <f t="shared" si="10"/>
        <v>32</v>
      </c>
      <c r="G34" s="102">
        <f t="shared" si="10"/>
        <v>6</v>
      </c>
      <c r="H34" s="102">
        <f t="shared" si="10"/>
        <v>1883</v>
      </c>
      <c r="I34" s="102">
        <f t="shared" si="10"/>
        <v>0</v>
      </c>
      <c r="J34" s="102">
        <f t="shared" si="10"/>
        <v>495</v>
      </c>
      <c r="K34" s="102">
        <f t="shared" si="10"/>
        <v>29</v>
      </c>
      <c r="L34" s="102">
        <f t="shared" si="10"/>
        <v>2</v>
      </c>
      <c r="M34" s="14">
        <f>IF(Stat!$Y$7=0,0,C34/Stat!$Y$7)</f>
        <v>1.1993022241604885</v>
      </c>
      <c r="N34" s="37"/>
      <c r="O34" s="14">
        <f t="shared" si="6"/>
        <v>0.20145454545454544</v>
      </c>
      <c r="P34" s="14">
        <f>IF(Stat!$Y$7=0,0,H34/Stat!$Y$7)</f>
        <v>0.82119494112516356</v>
      </c>
      <c r="Q34" s="38"/>
      <c r="R34" s="14">
        <f t="shared" si="3"/>
        <v>0.27827934147636751</v>
      </c>
      <c r="S34" s="14">
        <f>IF(Stat!$Y$7=0,0,SUM(C34,H34)/Stat!$Y$7)</f>
        <v>2.020497165285652</v>
      </c>
      <c r="T34" s="39"/>
      <c r="U34" s="70">
        <f t="shared" si="5"/>
        <v>0.23267860997194043</v>
      </c>
    </row>
    <row r="35" spans="1:21" x14ac:dyDescent="0.25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61" t="s">
        <v>1262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</row>
  </sheetData>
  <sheetProtection password="9456" sheet="1" objects="1" scenarios="1" formatCells="0"/>
  <mergeCells count="16">
    <mergeCell ref="A1:K1"/>
    <mergeCell ref="M1:U1"/>
    <mergeCell ref="A2:U2"/>
    <mergeCell ref="A3:U3"/>
    <mergeCell ref="A4:U4"/>
    <mergeCell ref="A34:B34"/>
    <mergeCell ref="A36:U36"/>
    <mergeCell ref="A6:A8"/>
    <mergeCell ref="B6:B8"/>
    <mergeCell ref="M6:U6"/>
    <mergeCell ref="M7:O7"/>
    <mergeCell ref="P7:R7"/>
    <mergeCell ref="S7:U7"/>
    <mergeCell ref="C7:G7"/>
    <mergeCell ref="H7:L7"/>
    <mergeCell ref="C6:L6"/>
  </mergeCells>
  <conditionalFormatting sqref="O10:O30 R10:R30 U10:U30 U34 R34 O34">
    <cfRule type="cellIs" dxfId="12" priority="5" stopIfTrue="1" operator="greaterThan">
      <formula>0.3</formula>
    </cfRule>
  </conditionalFormatting>
  <conditionalFormatting sqref="C15:L15">
    <cfRule type="notContainsBlanks" dxfId="11" priority="4">
      <formula>LEN(TRIM(C15))&gt;0</formula>
    </cfRule>
  </conditionalFormatting>
  <conditionalFormatting sqref="C22:L22">
    <cfRule type="notContainsBlanks" dxfId="10" priority="3">
      <formula>LEN(TRIM(C22))&gt;0</formula>
    </cfRule>
  </conditionalFormatting>
  <conditionalFormatting sqref="O31:O33 R31:R33 U31:U33">
    <cfRule type="cellIs" dxfId="9" priority="1" stopIfTrue="1" operator="greaterThan">
      <formula>0.3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10:L19 C21:G21 D23:G33 H20:L33 C23:C34 D34:L34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66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workbookViewId="0">
      <pane ySplit="9" topLeftCell="A10" activePane="bottomLeft" state="frozen"/>
      <selection pane="bottomLeft" activeCell="C10" sqref="C10:Q33"/>
    </sheetView>
  </sheetViews>
  <sheetFormatPr defaultRowHeight="15" x14ac:dyDescent="0.25"/>
  <cols>
    <col min="1" max="1" width="7.42578125" style="54" customWidth="1"/>
    <col min="2" max="2" width="18.7109375" style="54" customWidth="1"/>
    <col min="3" max="4" width="11.28515625" style="54" customWidth="1"/>
    <col min="5" max="6" width="9.42578125" style="54" customWidth="1"/>
    <col min="7" max="7" width="13.85546875" style="54" customWidth="1"/>
    <col min="8" max="9" width="11.5703125" style="54" customWidth="1"/>
    <col min="10" max="11" width="9.42578125" style="54" customWidth="1"/>
    <col min="12" max="12" width="12.140625" style="54" customWidth="1"/>
    <col min="13" max="14" width="11.140625" style="54" customWidth="1"/>
    <col min="15" max="16" width="9.42578125" style="54" customWidth="1"/>
    <col min="17" max="17" width="11.7109375" style="54" customWidth="1"/>
    <col min="18" max="29" width="8.5703125" style="54" customWidth="1"/>
    <col min="30" max="16384" width="9.140625" style="54"/>
  </cols>
  <sheetData>
    <row r="1" spans="1:52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91"/>
      <c r="M1" s="17"/>
      <c r="N1" s="17"/>
      <c r="O1" s="17"/>
      <c r="P1" s="17"/>
      <c r="Q1" s="17"/>
      <c r="R1" s="140" t="s">
        <v>1263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52" ht="23.25" x14ac:dyDescent="0.35">
      <c r="A2" s="141" t="s">
        <v>638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52" ht="23.25" x14ac:dyDescent="0.35">
      <c r="A3" s="141" t="s">
        <v>620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52" ht="23.25" x14ac:dyDescent="0.35">
      <c r="A4" s="141" t="s">
        <v>675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5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2" ht="15.75" thickBot="1" x14ac:dyDescent="0.3">
      <c r="A6" s="155" t="s">
        <v>632</v>
      </c>
      <c r="B6" s="155" t="s">
        <v>639</v>
      </c>
      <c r="C6" s="149" t="s">
        <v>640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  <c r="R6" s="149" t="s">
        <v>641</v>
      </c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1"/>
    </row>
    <row r="7" spans="1:52" ht="14.85" customHeight="1" thickBot="1" x14ac:dyDescent="0.3">
      <c r="A7" s="155"/>
      <c r="B7" s="155"/>
      <c r="C7" s="164" t="s">
        <v>676</v>
      </c>
      <c r="D7" s="165"/>
      <c r="E7" s="165"/>
      <c r="F7" s="165"/>
      <c r="G7" s="166"/>
      <c r="H7" s="164" t="s">
        <v>677</v>
      </c>
      <c r="I7" s="165"/>
      <c r="J7" s="165"/>
      <c r="K7" s="165"/>
      <c r="L7" s="166"/>
      <c r="M7" s="164" t="s">
        <v>678</v>
      </c>
      <c r="N7" s="165"/>
      <c r="O7" s="165"/>
      <c r="P7" s="165"/>
      <c r="Q7" s="166"/>
      <c r="R7" s="169" t="s">
        <v>676</v>
      </c>
      <c r="S7" s="169"/>
      <c r="T7" s="169"/>
      <c r="U7" s="169" t="s">
        <v>677</v>
      </c>
      <c r="V7" s="169"/>
      <c r="W7" s="169"/>
      <c r="X7" s="169" t="s">
        <v>678</v>
      </c>
      <c r="Y7" s="169"/>
      <c r="Z7" s="169"/>
      <c r="AA7" s="170" t="s">
        <v>679</v>
      </c>
      <c r="AB7" s="170"/>
      <c r="AC7" s="170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ht="45.75" customHeight="1" thickBot="1" x14ac:dyDescent="0.3">
      <c r="A8" s="155"/>
      <c r="B8" s="155"/>
      <c r="C8" s="89" t="s">
        <v>644</v>
      </c>
      <c r="D8" s="66" t="s">
        <v>1152</v>
      </c>
      <c r="E8" s="89" t="s">
        <v>645</v>
      </c>
      <c r="F8" s="89" t="s">
        <v>646</v>
      </c>
      <c r="G8" s="66" t="s">
        <v>1161</v>
      </c>
      <c r="H8" s="89" t="s">
        <v>644</v>
      </c>
      <c r="I8" s="66" t="s">
        <v>1152</v>
      </c>
      <c r="J8" s="89" t="s">
        <v>645</v>
      </c>
      <c r="K8" s="89" t="s">
        <v>646</v>
      </c>
      <c r="L8" s="66" t="s">
        <v>1161</v>
      </c>
      <c r="M8" s="89" t="s">
        <v>644</v>
      </c>
      <c r="N8" s="66" t="s">
        <v>1152</v>
      </c>
      <c r="O8" s="89" t="s">
        <v>645</v>
      </c>
      <c r="P8" s="89" t="s">
        <v>646</v>
      </c>
      <c r="Q8" s="66" t="s">
        <v>1161</v>
      </c>
      <c r="R8" s="89" t="s">
        <v>647</v>
      </c>
      <c r="S8" s="89" t="s">
        <v>648</v>
      </c>
      <c r="T8" s="89" t="s">
        <v>649</v>
      </c>
      <c r="U8" s="89" t="s">
        <v>647</v>
      </c>
      <c r="V8" s="89" t="s">
        <v>648</v>
      </c>
      <c r="W8" s="89" t="s">
        <v>649</v>
      </c>
      <c r="X8" s="89" t="s">
        <v>647</v>
      </c>
      <c r="Y8" s="89" t="s">
        <v>648</v>
      </c>
      <c r="Z8" s="89" t="s">
        <v>649</v>
      </c>
      <c r="AA8" s="89" t="s">
        <v>647</v>
      </c>
      <c r="AB8" s="89" t="s">
        <v>648</v>
      </c>
      <c r="AC8" s="89" t="s">
        <v>649</v>
      </c>
    </row>
    <row r="9" spans="1:52" ht="15" customHeight="1" x14ac:dyDescent="0.2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  <c r="R9" s="88">
        <v>18</v>
      </c>
      <c r="S9" s="88">
        <v>19</v>
      </c>
      <c r="T9" s="88">
        <v>20</v>
      </c>
      <c r="U9" s="88">
        <v>21</v>
      </c>
      <c r="V9" s="88">
        <v>22</v>
      </c>
      <c r="W9" s="88">
        <v>23</v>
      </c>
      <c r="X9" s="88">
        <v>24</v>
      </c>
      <c r="Y9" s="88">
        <v>25</v>
      </c>
      <c r="Z9" s="88">
        <v>26</v>
      </c>
      <c r="AA9" s="88">
        <v>27</v>
      </c>
      <c r="AB9" s="88">
        <v>28</v>
      </c>
      <c r="AC9" s="88">
        <v>29</v>
      </c>
    </row>
    <row r="10" spans="1:52" x14ac:dyDescent="0.25">
      <c r="A10" s="90">
        <v>1</v>
      </c>
      <c r="B10" s="18" t="s">
        <v>650</v>
      </c>
      <c r="C10" s="100">
        <v>115</v>
      </c>
      <c r="D10" s="100">
        <v>0</v>
      </c>
      <c r="E10" s="100">
        <v>15</v>
      </c>
      <c r="F10" s="100">
        <v>0</v>
      </c>
      <c r="G10" s="100">
        <v>0</v>
      </c>
      <c r="H10" s="100">
        <v>57</v>
      </c>
      <c r="I10" s="100">
        <v>0</v>
      </c>
      <c r="J10" s="100">
        <v>21</v>
      </c>
      <c r="K10" s="100">
        <v>0</v>
      </c>
      <c r="L10" s="100">
        <v>0</v>
      </c>
      <c r="M10" s="100">
        <v>59</v>
      </c>
      <c r="N10" s="100">
        <v>0</v>
      </c>
      <c r="O10" s="100">
        <v>28</v>
      </c>
      <c r="P10" s="100">
        <v>4</v>
      </c>
      <c r="Q10" s="100">
        <v>0</v>
      </c>
      <c r="R10" s="12">
        <f>IF(Stat!$Z$7=0,0,C10/Stat!$Z$7)</f>
        <v>5.6262230919765163E-2</v>
      </c>
      <c r="S10" s="12">
        <f t="shared" ref="S10:S33" si="0">IF(C10=0,0,C10/$C$34)</f>
        <v>6.5082059988681384E-2</v>
      </c>
      <c r="T10" s="12">
        <f t="shared" ref="T10:T34" si="1">IF(C10=0,0,SUM(E10:F10)/C10)</f>
        <v>0.13043478260869565</v>
      </c>
      <c r="U10" s="12">
        <f>IF(Stat!$Z$7=0,0,H10/Stat!$Z$7)</f>
        <v>2.7886497064579255E-2</v>
      </c>
      <c r="V10" s="12">
        <f t="shared" ref="V10:V33" si="2">IF(H10=0,0,H10/$H$34)</f>
        <v>5.0621669626998225E-2</v>
      </c>
      <c r="W10" s="12">
        <f t="shared" ref="W10:W34" si="3">IF(H10=0,0,SUM(J10:K10)/H10)</f>
        <v>0.36842105263157893</v>
      </c>
      <c r="X10" s="12">
        <f>IF(Stat!$Z$7=0,0,M10/Stat!$Z$7)</f>
        <v>2.8864970645792562E-2</v>
      </c>
      <c r="Y10" s="12">
        <f t="shared" ref="Y10:Y33" si="4">IF(M10=0,0,M10/$M$34)</f>
        <v>6.4340239912759001E-2</v>
      </c>
      <c r="Z10" s="12">
        <f t="shared" ref="Z10:Z34" si="5">IF(M10=0,0,SUM(O10:P10)/M10)</f>
        <v>0.5423728813559322</v>
      </c>
      <c r="AA10" s="12">
        <f>IF(Stat!$Z$7=0,0,SUM(C10,H10,M10)/Stat!$Z$7)</f>
        <v>0.11301369863013698</v>
      </c>
      <c r="AB10" s="12">
        <f t="shared" ref="AB10:AB33" si="6">IF(C10+H10+M10=0,0,SUM(C10,H10,M10)/SUM($C$34,$H$34,$M$34))</f>
        <v>6.0629921259842519E-2</v>
      </c>
      <c r="AC10" s="12">
        <f>IF(C10+H10+M10=0,0,SUM(E10:F10,J10:K10,O10:P10)/SUM(C10,H10,M10))</f>
        <v>0.2943722943722944</v>
      </c>
    </row>
    <row r="11" spans="1:52" x14ac:dyDescent="0.25">
      <c r="A11" s="90">
        <v>2</v>
      </c>
      <c r="B11" s="18" t="s">
        <v>651</v>
      </c>
      <c r="C11" s="100">
        <v>4</v>
      </c>
      <c r="D11" s="100">
        <v>0</v>
      </c>
      <c r="E11" s="100">
        <v>0</v>
      </c>
      <c r="F11" s="100">
        <v>0</v>
      </c>
      <c r="G11" s="100">
        <v>0</v>
      </c>
      <c r="H11" s="100">
        <v>4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2">
        <f>IF(Stat!$Z$7=0,0,C11/Stat!$Z$7)</f>
        <v>1.9569471624266144E-3</v>
      </c>
      <c r="S11" s="12">
        <f t="shared" si="0"/>
        <v>2.2637238256932655E-3</v>
      </c>
      <c r="T11" s="12">
        <f t="shared" si="1"/>
        <v>0</v>
      </c>
      <c r="U11" s="12">
        <f>IF(Stat!$Z$7=0,0,H11/Stat!$Z$7)</f>
        <v>1.9569471624266144E-3</v>
      </c>
      <c r="V11" s="12">
        <f t="shared" si="2"/>
        <v>3.552397868561279E-3</v>
      </c>
      <c r="W11" s="12">
        <f t="shared" si="3"/>
        <v>0</v>
      </c>
      <c r="X11" s="12">
        <f>IF(Stat!$Z$7=0,0,M11/Stat!$Z$7)</f>
        <v>0</v>
      </c>
      <c r="Y11" s="12">
        <f t="shared" si="4"/>
        <v>0</v>
      </c>
      <c r="Z11" s="12">
        <f t="shared" si="5"/>
        <v>0</v>
      </c>
      <c r="AA11" s="12">
        <f>IF(Stat!$Z$7=0,0,SUM(C11,H11,M11)/Stat!$Z$7)</f>
        <v>3.9138943248532287E-3</v>
      </c>
      <c r="AB11" s="12">
        <f t="shared" si="6"/>
        <v>2.0997375328083989E-3</v>
      </c>
      <c r="AC11" s="12">
        <f t="shared" ref="AC11:AC34" si="7">IF(C11+H11+M11=0,0,SUM(E11:F11,J11:K11,O11:P11)/SUM(C11,H11,M11))</f>
        <v>0</v>
      </c>
    </row>
    <row r="12" spans="1:52" x14ac:dyDescent="0.25">
      <c r="A12" s="90">
        <v>3</v>
      </c>
      <c r="B12" s="18" t="s">
        <v>670</v>
      </c>
      <c r="C12" s="100">
        <v>169</v>
      </c>
      <c r="D12" s="100">
        <v>0</v>
      </c>
      <c r="E12" s="100">
        <v>55</v>
      </c>
      <c r="F12" s="100">
        <v>1</v>
      </c>
      <c r="G12" s="100">
        <v>0</v>
      </c>
      <c r="H12" s="100">
        <v>85</v>
      </c>
      <c r="I12" s="100">
        <v>0</v>
      </c>
      <c r="J12" s="100">
        <v>27</v>
      </c>
      <c r="K12" s="100">
        <v>0</v>
      </c>
      <c r="L12" s="100">
        <v>0</v>
      </c>
      <c r="M12" s="100">
        <v>68</v>
      </c>
      <c r="N12" s="100">
        <v>0</v>
      </c>
      <c r="O12" s="100">
        <v>20</v>
      </c>
      <c r="P12" s="100">
        <v>1</v>
      </c>
      <c r="Q12" s="100">
        <v>0</v>
      </c>
      <c r="R12" s="12">
        <f>IF(Stat!$Z$7=0,0,C12/Stat!$Z$7)</f>
        <v>8.2681017612524457E-2</v>
      </c>
      <c r="S12" s="12">
        <f t="shared" si="0"/>
        <v>9.5642331635540465E-2</v>
      </c>
      <c r="T12" s="12">
        <f t="shared" si="1"/>
        <v>0.33136094674556216</v>
      </c>
      <c r="U12" s="12">
        <f>IF(Stat!$Z$7=0,0,H12/Stat!$Z$7)</f>
        <v>4.1585127201565555E-2</v>
      </c>
      <c r="V12" s="12">
        <f t="shared" si="2"/>
        <v>7.548845470692718E-2</v>
      </c>
      <c r="W12" s="12">
        <f t="shared" si="3"/>
        <v>0.31764705882352939</v>
      </c>
      <c r="X12" s="12">
        <f>IF(Stat!$Z$7=0,0,M12/Stat!$Z$7)</f>
        <v>3.3268101761252444E-2</v>
      </c>
      <c r="Y12" s="12">
        <f t="shared" si="4"/>
        <v>7.4154852780806982E-2</v>
      </c>
      <c r="Z12" s="12">
        <f t="shared" si="5"/>
        <v>0.30882352941176472</v>
      </c>
      <c r="AA12" s="12">
        <f>IF(Stat!$Z$7=0,0,SUM(C12,H12,M12)/Stat!$Z$7)</f>
        <v>0.15753424657534246</v>
      </c>
      <c r="AB12" s="12">
        <f t="shared" si="6"/>
        <v>8.4514435695538057E-2</v>
      </c>
      <c r="AC12" s="12">
        <f t="shared" si="7"/>
        <v>0.32298136645962733</v>
      </c>
    </row>
    <row r="13" spans="1:52" x14ac:dyDescent="0.25">
      <c r="A13" s="90">
        <v>4</v>
      </c>
      <c r="B13" s="18" t="s">
        <v>671</v>
      </c>
      <c r="C13" s="100">
        <v>96</v>
      </c>
      <c r="D13" s="100">
        <v>0</v>
      </c>
      <c r="E13" s="100">
        <v>23</v>
      </c>
      <c r="F13" s="100">
        <v>6</v>
      </c>
      <c r="G13" s="100">
        <v>1</v>
      </c>
      <c r="H13" s="100">
        <v>80</v>
      </c>
      <c r="I13" s="100">
        <v>0</v>
      </c>
      <c r="J13" s="100">
        <v>16</v>
      </c>
      <c r="K13" s="100">
        <v>1</v>
      </c>
      <c r="L13" s="100">
        <v>0</v>
      </c>
      <c r="M13" s="100">
        <v>20</v>
      </c>
      <c r="N13" s="100">
        <v>0</v>
      </c>
      <c r="O13" s="100">
        <v>3</v>
      </c>
      <c r="P13" s="100">
        <v>1</v>
      </c>
      <c r="Q13" s="100">
        <v>0</v>
      </c>
      <c r="R13" s="12">
        <f>IF(Stat!$Z$7=0,0,C13/Stat!$Z$7)</f>
        <v>4.6966731898238745E-2</v>
      </c>
      <c r="S13" s="12">
        <f t="shared" si="0"/>
        <v>5.4329371816638369E-2</v>
      </c>
      <c r="T13" s="12">
        <f t="shared" si="1"/>
        <v>0.30208333333333331</v>
      </c>
      <c r="U13" s="12">
        <f>IF(Stat!$Z$7=0,0,H13/Stat!$Z$7)</f>
        <v>3.9138943248532287E-2</v>
      </c>
      <c r="V13" s="12">
        <f t="shared" si="2"/>
        <v>7.1047957371225573E-2</v>
      </c>
      <c r="W13" s="12">
        <f t="shared" si="3"/>
        <v>0.21249999999999999</v>
      </c>
      <c r="X13" s="12">
        <f>IF(Stat!$Z$7=0,0,M13/Stat!$Z$7)</f>
        <v>9.7847358121330719E-3</v>
      </c>
      <c r="Y13" s="12">
        <f t="shared" si="4"/>
        <v>2.1810250817884406E-2</v>
      </c>
      <c r="Z13" s="12">
        <f t="shared" si="5"/>
        <v>0.2</v>
      </c>
      <c r="AA13" s="12">
        <f>IF(Stat!$Z$7=0,0,SUM(C13,H13,M13)/Stat!$Z$7)</f>
        <v>9.5890410958904104E-2</v>
      </c>
      <c r="AB13" s="12">
        <f t="shared" si="6"/>
        <v>5.1443569553805774E-2</v>
      </c>
      <c r="AC13" s="12">
        <f t="shared" si="7"/>
        <v>0.25510204081632654</v>
      </c>
    </row>
    <row r="14" spans="1:52" x14ac:dyDescent="0.25">
      <c r="A14" s="90">
        <v>5</v>
      </c>
      <c r="B14" s="18" t="s">
        <v>652</v>
      </c>
      <c r="C14" s="100">
        <v>77</v>
      </c>
      <c r="D14" s="100">
        <v>0</v>
      </c>
      <c r="E14" s="100">
        <v>1</v>
      </c>
      <c r="F14" s="100">
        <v>0</v>
      </c>
      <c r="G14" s="100">
        <v>0</v>
      </c>
      <c r="H14" s="100">
        <v>31</v>
      </c>
      <c r="I14" s="100">
        <v>0</v>
      </c>
      <c r="J14" s="100">
        <v>1</v>
      </c>
      <c r="K14" s="100">
        <v>1</v>
      </c>
      <c r="L14" s="100">
        <v>0</v>
      </c>
      <c r="M14" s="100">
        <v>36</v>
      </c>
      <c r="N14" s="100">
        <v>0</v>
      </c>
      <c r="O14" s="100">
        <v>2</v>
      </c>
      <c r="P14" s="100">
        <v>1</v>
      </c>
      <c r="Q14" s="100">
        <v>0</v>
      </c>
      <c r="R14" s="12">
        <f>IF(Stat!$Z$7=0,0,C14/Stat!$Z$7)</f>
        <v>3.7671232876712327E-2</v>
      </c>
      <c r="S14" s="12">
        <f t="shared" si="0"/>
        <v>4.3576683644595361E-2</v>
      </c>
      <c r="T14" s="12">
        <f t="shared" si="1"/>
        <v>1.2987012987012988E-2</v>
      </c>
      <c r="U14" s="12">
        <f>IF(Stat!$Z$7=0,0,H14/Stat!$Z$7)</f>
        <v>1.5166340508806261E-2</v>
      </c>
      <c r="V14" s="12">
        <f t="shared" si="2"/>
        <v>2.7531083481349913E-2</v>
      </c>
      <c r="W14" s="12">
        <f t="shared" si="3"/>
        <v>6.4516129032258063E-2</v>
      </c>
      <c r="X14" s="12">
        <f>IF(Stat!$Z$7=0,0,M14/Stat!$Z$7)</f>
        <v>1.7612524461839529E-2</v>
      </c>
      <c r="Y14" s="12">
        <f t="shared" si="4"/>
        <v>3.9258451472191931E-2</v>
      </c>
      <c r="Z14" s="12">
        <f t="shared" si="5"/>
        <v>8.3333333333333329E-2</v>
      </c>
      <c r="AA14" s="12">
        <f>IF(Stat!$Z$7=0,0,SUM(C14,H14,M14)/Stat!$Z$7)</f>
        <v>7.0450097847358117E-2</v>
      </c>
      <c r="AB14" s="12">
        <f t="shared" si="6"/>
        <v>3.7795275590551181E-2</v>
      </c>
      <c r="AC14" s="12">
        <f t="shared" si="7"/>
        <v>4.1666666666666664E-2</v>
      </c>
    </row>
    <row r="15" spans="1:52" x14ac:dyDescent="0.25">
      <c r="A15" s="90">
        <v>6</v>
      </c>
      <c r="B15" s="18" t="s">
        <v>680</v>
      </c>
      <c r="C15" s="100">
        <v>18</v>
      </c>
      <c r="D15" s="100">
        <v>0</v>
      </c>
      <c r="E15" s="100">
        <v>7</v>
      </c>
      <c r="F15" s="100">
        <v>0</v>
      </c>
      <c r="G15" s="100">
        <v>0</v>
      </c>
      <c r="H15" s="100">
        <v>16</v>
      </c>
      <c r="I15" s="100">
        <v>0</v>
      </c>
      <c r="J15" s="100">
        <v>2</v>
      </c>
      <c r="K15" s="100">
        <v>0</v>
      </c>
      <c r="L15" s="100">
        <v>0</v>
      </c>
      <c r="M15" s="100">
        <v>14</v>
      </c>
      <c r="N15" s="100">
        <v>0</v>
      </c>
      <c r="O15" s="100">
        <v>5</v>
      </c>
      <c r="P15" s="100">
        <v>1</v>
      </c>
      <c r="Q15" s="100">
        <v>0</v>
      </c>
      <c r="R15" s="12">
        <f>IF(Stat!$Z$7=0,0,C15/Stat!$Z$7)</f>
        <v>8.8062622309197647E-3</v>
      </c>
      <c r="S15" s="12">
        <f t="shared" si="0"/>
        <v>1.0186757215619695E-2</v>
      </c>
      <c r="T15" s="12">
        <f t="shared" si="1"/>
        <v>0.3888888888888889</v>
      </c>
      <c r="U15" s="12">
        <f>IF(Stat!$Z$7=0,0,H15/Stat!$Z$7)</f>
        <v>7.8277886497064575E-3</v>
      </c>
      <c r="V15" s="12">
        <f t="shared" si="2"/>
        <v>1.4209591474245116E-2</v>
      </c>
      <c r="W15" s="12">
        <f t="shared" si="3"/>
        <v>0.125</v>
      </c>
      <c r="X15" s="12">
        <f>IF(Stat!$Z$7=0,0,M15/Stat!$Z$7)</f>
        <v>6.8493150684931503E-3</v>
      </c>
      <c r="Y15" s="12">
        <f t="shared" si="4"/>
        <v>1.5267175572519083E-2</v>
      </c>
      <c r="Z15" s="12">
        <f t="shared" si="5"/>
        <v>0.42857142857142855</v>
      </c>
      <c r="AA15" s="12">
        <f>IF(Stat!$Z$7=0,0,SUM(C15,H15,M15)/Stat!$Z$7)</f>
        <v>2.3483365949119372E-2</v>
      </c>
      <c r="AB15" s="12">
        <f t="shared" si="6"/>
        <v>1.2598425196850394E-2</v>
      </c>
      <c r="AC15" s="12">
        <f t="shared" si="7"/>
        <v>0.3125</v>
      </c>
    </row>
    <row r="16" spans="1:52" x14ac:dyDescent="0.25">
      <c r="A16" s="90">
        <v>7</v>
      </c>
      <c r="B16" s="18" t="s">
        <v>653</v>
      </c>
      <c r="C16" s="100">
        <v>87</v>
      </c>
      <c r="D16" s="100">
        <v>0</v>
      </c>
      <c r="E16" s="100">
        <v>19</v>
      </c>
      <c r="F16" s="100">
        <v>2</v>
      </c>
      <c r="G16" s="100">
        <v>1</v>
      </c>
      <c r="H16" s="100">
        <v>45</v>
      </c>
      <c r="I16" s="100">
        <v>0</v>
      </c>
      <c r="J16" s="100">
        <v>4</v>
      </c>
      <c r="K16" s="100">
        <v>1</v>
      </c>
      <c r="L16" s="100">
        <v>1</v>
      </c>
      <c r="M16" s="100">
        <v>64</v>
      </c>
      <c r="N16" s="100">
        <v>0</v>
      </c>
      <c r="O16" s="100">
        <v>14</v>
      </c>
      <c r="P16" s="100">
        <v>0</v>
      </c>
      <c r="Q16" s="100">
        <v>0</v>
      </c>
      <c r="R16" s="12">
        <f>IF(Stat!$Z$7=0,0,C16/Stat!$Z$7)</f>
        <v>4.2563600782778863E-2</v>
      </c>
      <c r="S16" s="12">
        <f t="shared" si="0"/>
        <v>4.9235993208828523E-2</v>
      </c>
      <c r="T16" s="12">
        <f t="shared" si="1"/>
        <v>0.2413793103448276</v>
      </c>
      <c r="U16" s="12">
        <f>IF(Stat!$Z$7=0,0,H16/Stat!$Z$7)</f>
        <v>2.2015655577299412E-2</v>
      </c>
      <c r="V16" s="12">
        <f t="shared" si="2"/>
        <v>3.9964476021314387E-2</v>
      </c>
      <c r="W16" s="12">
        <f t="shared" si="3"/>
        <v>0.1111111111111111</v>
      </c>
      <c r="X16" s="12">
        <f>IF(Stat!$Z$7=0,0,M16/Stat!$Z$7)</f>
        <v>3.131115459882583E-2</v>
      </c>
      <c r="Y16" s="12">
        <f t="shared" si="4"/>
        <v>6.9792802617230101E-2</v>
      </c>
      <c r="Z16" s="12">
        <f t="shared" si="5"/>
        <v>0.21875</v>
      </c>
      <c r="AA16" s="12">
        <f>IF(Stat!$Z$7=0,0,SUM(C16,H16,M16)/Stat!$Z$7)</f>
        <v>9.5890410958904104E-2</v>
      </c>
      <c r="AB16" s="12">
        <f t="shared" si="6"/>
        <v>5.1443569553805774E-2</v>
      </c>
      <c r="AC16" s="12">
        <f t="shared" si="7"/>
        <v>0.20408163265306123</v>
      </c>
    </row>
    <row r="17" spans="1:29" x14ac:dyDescent="0.25">
      <c r="A17" s="90">
        <v>8</v>
      </c>
      <c r="B17" s="18" t="s">
        <v>654</v>
      </c>
      <c r="C17" s="100">
        <v>81</v>
      </c>
      <c r="D17" s="100">
        <v>0</v>
      </c>
      <c r="E17" s="100">
        <v>15</v>
      </c>
      <c r="F17" s="100">
        <v>2</v>
      </c>
      <c r="G17" s="100">
        <v>1</v>
      </c>
      <c r="H17" s="100">
        <v>42</v>
      </c>
      <c r="I17" s="100">
        <v>0</v>
      </c>
      <c r="J17" s="100">
        <v>12</v>
      </c>
      <c r="K17" s="100">
        <v>1</v>
      </c>
      <c r="L17" s="100">
        <v>1</v>
      </c>
      <c r="M17" s="100">
        <v>38</v>
      </c>
      <c r="N17" s="100">
        <v>0</v>
      </c>
      <c r="O17" s="100">
        <v>10</v>
      </c>
      <c r="P17" s="100">
        <v>1</v>
      </c>
      <c r="Q17" s="100">
        <v>0</v>
      </c>
      <c r="R17" s="12">
        <f>IF(Stat!$Z$7=0,0,C17/Stat!$Z$7)</f>
        <v>3.9628180039138941E-2</v>
      </c>
      <c r="S17" s="12">
        <f t="shared" si="0"/>
        <v>4.5840407470288627E-2</v>
      </c>
      <c r="T17" s="12">
        <f t="shared" si="1"/>
        <v>0.20987654320987653</v>
      </c>
      <c r="U17" s="12">
        <f>IF(Stat!$Z$7=0,0,H17/Stat!$Z$7)</f>
        <v>2.0547945205479451E-2</v>
      </c>
      <c r="V17" s="12">
        <f t="shared" si="2"/>
        <v>3.7300177619893425E-2</v>
      </c>
      <c r="W17" s="12">
        <f t="shared" si="3"/>
        <v>0.30952380952380953</v>
      </c>
      <c r="X17" s="12">
        <f>IF(Stat!$Z$7=0,0,M17/Stat!$Z$7)</f>
        <v>1.8590998043052837E-2</v>
      </c>
      <c r="Y17" s="12">
        <f t="shared" si="4"/>
        <v>4.1439476553980371E-2</v>
      </c>
      <c r="Z17" s="12">
        <f t="shared" si="5"/>
        <v>0.28947368421052633</v>
      </c>
      <c r="AA17" s="12">
        <f>IF(Stat!$Z$7=0,0,SUM(C17,H17,M17)/Stat!$Z$7)</f>
        <v>7.8767123287671229E-2</v>
      </c>
      <c r="AB17" s="12">
        <f t="shared" si="6"/>
        <v>4.2257217847769028E-2</v>
      </c>
      <c r="AC17" s="12">
        <f t="shared" si="7"/>
        <v>0.25465838509316768</v>
      </c>
    </row>
    <row r="18" spans="1:29" x14ac:dyDescent="0.25">
      <c r="A18" s="90">
        <v>9</v>
      </c>
      <c r="B18" s="18" t="s">
        <v>655</v>
      </c>
      <c r="C18" s="100">
        <v>210</v>
      </c>
      <c r="D18" s="100">
        <v>0</v>
      </c>
      <c r="E18" s="100">
        <v>42</v>
      </c>
      <c r="F18" s="100">
        <v>5</v>
      </c>
      <c r="G18" s="100">
        <v>1</v>
      </c>
      <c r="H18" s="100">
        <v>115</v>
      </c>
      <c r="I18" s="100">
        <v>0</v>
      </c>
      <c r="J18" s="100">
        <v>31</v>
      </c>
      <c r="K18" s="100">
        <v>2</v>
      </c>
      <c r="L18" s="100">
        <v>1</v>
      </c>
      <c r="M18" s="100">
        <v>91</v>
      </c>
      <c r="N18" s="100">
        <v>0</v>
      </c>
      <c r="O18" s="100">
        <v>22</v>
      </c>
      <c r="P18" s="100">
        <v>3</v>
      </c>
      <c r="Q18" s="100">
        <v>9</v>
      </c>
      <c r="R18" s="12">
        <f>IF(Stat!$Z$7=0,0,C18/Stat!$Z$7)</f>
        <v>0.10273972602739725</v>
      </c>
      <c r="S18" s="12">
        <f t="shared" si="0"/>
        <v>0.11884550084889643</v>
      </c>
      <c r="T18" s="12">
        <f t="shared" si="1"/>
        <v>0.22380952380952382</v>
      </c>
      <c r="U18" s="12">
        <f>IF(Stat!$Z$7=0,0,H18/Stat!$Z$7)</f>
        <v>5.6262230919765163E-2</v>
      </c>
      <c r="V18" s="12">
        <f t="shared" si="2"/>
        <v>0.10213143872113677</v>
      </c>
      <c r="W18" s="12">
        <f t="shared" si="3"/>
        <v>0.28695652173913044</v>
      </c>
      <c r="X18" s="12">
        <f>IF(Stat!$Z$7=0,0,M18/Stat!$Z$7)</f>
        <v>4.4520547945205477E-2</v>
      </c>
      <c r="Y18" s="12">
        <f t="shared" si="4"/>
        <v>9.9236641221374045E-2</v>
      </c>
      <c r="Z18" s="12">
        <f t="shared" si="5"/>
        <v>0.27472527472527475</v>
      </c>
      <c r="AA18" s="12">
        <f>IF(Stat!$Z$7=0,0,SUM(C18,H18,M18)/Stat!$Z$7)</f>
        <v>0.20352250489236789</v>
      </c>
      <c r="AB18" s="12">
        <f t="shared" si="6"/>
        <v>0.10918635170603674</v>
      </c>
      <c r="AC18" s="12">
        <f t="shared" si="7"/>
        <v>0.25240384615384615</v>
      </c>
    </row>
    <row r="19" spans="1:29" ht="14.25" customHeight="1" x14ac:dyDescent="0.25">
      <c r="A19" s="90">
        <v>10</v>
      </c>
      <c r="B19" s="18" t="s">
        <v>656</v>
      </c>
      <c r="C19" s="100">
        <v>11</v>
      </c>
      <c r="D19" s="100">
        <v>0</v>
      </c>
      <c r="E19" s="100">
        <v>2</v>
      </c>
      <c r="F19" s="100">
        <v>1</v>
      </c>
      <c r="G19" s="100">
        <v>0</v>
      </c>
      <c r="H19" s="100">
        <v>2</v>
      </c>
      <c r="I19" s="100">
        <v>0</v>
      </c>
      <c r="J19" s="100">
        <v>0</v>
      </c>
      <c r="K19" s="100">
        <v>0</v>
      </c>
      <c r="L19" s="100">
        <v>0</v>
      </c>
      <c r="M19" s="100">
        <v>7</v>
      </c>
      <c r="N19" s="100">
        <v>0</v>
      </c>
      <c r="O19" s="100">
        <v>2</v>
      </c>
      <c r="P19" s="100">
        <v>0</v>
      </c>
      <c r="Q19" s="100">
        <v>0</v>
      </c>
      <c r="R19" s="12">
        <f>IF(Stat!$Z$7=0,0,C19/Stat!$Z$7)</f>
        <v>5.3816046966731895E-3</v>
      </c>
      <c r="S19" s="12">
        <f t="shared" si="0"/>
        <v>6.2252405206564797E-3</v>
      </c>
      <c r="T19" s="12">
        <f t="shared" si="1"/>
        <v>0.27272727272727271</v>
      </c>
      <c r="U19" s="12">
        <f>IF(Stat!$Z$7=0,0,H19/Stat!$Z$7)</f>
        <v>9.7847358121330719E-4</v>
      </c>
      <c r="V19" s="12">
        <f t="shared" si="2"/>
        <v>1.7761989342806395E-3</v>
      </c>
      <c r="W19" s="12">
        <f t="shared" si="3"/>
        <v>0</v>
      </c>
      <c r="X19" s="12">
        <f>IF(Stat!$Z$7=0,0,M19/Stat!$Z$7)</f>
        <v>3.4246575342465752E-3</v>
      </c>
      <c r="Y19" s="12">
        <f t="shared" si="4"/>
        <v>7.6335877862595417E-3</v>
      </c>
      <c r="Z19" s="12">
        <f t="shared" si="5"/>
        <v>0.2857142857142857</v>
      </c>
      <c r="AA19" s="12">
        <f>IF(Stat!$Z$7=0,0,SUM(C19,H19,M19)/Stat!$Z$7)</f>
        <v>9.7847358121330719E-3</v>
      </c>
      <c r="AB19" s="12">
        <f t="shared" si="6"/>
        <v>5.2493438320209973E-3</v>
      </c>
      <c r="AC19" s="12">
        <f t="shared" si="7"/>
        <v>0.25</v>
      </c>
    </row>
    <row r="20" spans="1:29" x14ac:dyDescent="0.25">
      <c r="A20" s="90">
        <v>11</v>
      </c>
      <c r="B20" s="20" t="s">
        <v>657</v>
      </c>
      <c r="C20" s="100">
        <v>260</v>
      </c>
      <c r="D20" s="100">
        <v>0</v>
      </c>
      <c r="E20" s="100">
        <v>87</v>
      </c>
      <c r="F20" s="100">
        <v>0</v>
      </c>
      <c r="G20" s="100">
        <v>0</v>
      </c>
      <c r="H20" s="100">
        <v>178</v>
      </c>
      <c r="I20" s="100">
        <v>0</v>
      </c>
      <c r="J20" s="100">
        <v>27</v>
      </c>
      <c r="K20" s="100">
        <v>0</v>
      </c>
      <c r="L20" s="100">
        <v>0</v>
      </c>
      <c r="M20" s="100">
        <v>143</v>
      </c>
      <c r="N20" s="100">
        <v>0</v>
      </c>
      <c r="O20" s="100">
        <v>47</v>
      </c>
      <c r="P20" s="100">
        <v>0</v>
      </c>
      <c r="Q20" s="100">
        <v>0</v>
      </c>
      <c r="R20" s="12">
        <f>IF(Stat!$Z$7=0,0,C20/Stat!$Z$7)</f>
        <v>0.12720156555772993</v>
      </c>
      <c r="S20" s="12">
        <f t="shared" si="0"/>
        <v>0.14714204867006225</v>
      </c>
      <c r="T20" s="12">
        <f t="shared" si="1"/>
        <v>0.33461538461538459</v>
      </c>
      <c r="U20" s="12">
        <f>IF(Stat!$Z$7=0,0,H20/Stat!$Z$7)</f>
        <v>8.708414872798434E-2</v>
      </c>
      <c r="V20" s="12">
        <f t="shared" si="2"/>
        <v>0.15808170515097691</v>
      </c>
      <c r="W20" s="12">
        <f t="shared" si="3"/>
        <v>0.15168539325842698</v>
      </c>
      <c r="X20" s="12">
        <f>IF(Stat!$Z$7=0,0,M20/Stat!$Z$7)</f>
        <v>6.9960861056751464E-2</v>
      </c>
      <c r="Y20" s="12">
        <f t="shared" si="4"/>
        <v>0.15594329334787349</v>
      </c>
      <c r="Z20" s="12">
        <f t="shared" si="5"/>
        <v>0.32867132867132864</v>
      </c>
      <c r="AA20" s="12">
        <f>IF(Stat!$Z$7=0,0,SUM(C20,H20,M20)/Stat!$Z$7)</f>
        <v>0.28424657534246578</v>
      </c>
      <c r="AB20" s="12">
        <f t="shared" si="6"/>
        <v>0.15249343832020998</v>
      </c>
      <c r="AC20" s="12">
        <f t="shared" si="7"/>
        <v>0.27710843373493976</v>
      </c>
    </row>
    <row r="21" spans="1:29" ht="38.25" x14ac:dyDescent="0.25">
      <c r="A21" s="90">
        <v>12</v>
      </c>
      <c r="B21" s="20" t="s">
        <v>658</v>
      </c>
      <c r="C21" s="100">
        <v>78</v>
      </c>
      <c r="D21" s="100">
        <v>0</v>
      </c>
      <c r="E21" s="100">
        <v>20</v>
      </c>
      <c r="F21" s="100">
        <v>3</v>
      </c>
      <c r="G21" s="100">
        <v>0</v>
      </c>
      <c r="H21" s="100">
        <v>55</v>
      </c>
      <c r="I21" s="100">
        <v>0</v>
      </c>
      <c r="J21" s="100">
        <v>13</v>
      </c>
      <c r="K21" s="100">
        <v>0</v>
      </c>
      <c r="L21" s="100">
        <v>0</v>
      </c>
      <c r="M21" s="100">
        <v>45</v>
      </c>
      <c r="N21" s="100">
        <v>0</v>
      </c>
      <c r="O21" s="100">
        <v>13</v>
      </c>
      <c r="P21" s="100">
        <v>2</v>
      </c>
      <c r="Q21" s="100">
        <v>0</v>
      </c>
      <c r="R21" s="12">
        <f>IF(Stat!$Z$7=0,0,C21/Stat!$Z$7)</f>
        <v>3.816046966731898E-2</v>
      </c>
      <c r="S21" s="12">
        <f t="shared" si="0"/>
        <v>4.4142614601018676E-2</v>
      </c>
      <c r="T21" s="12">
        <f t="shared" si="1"/>
        <v>0.29487179487179488</v>
      </c>
      <c r="U21" s="12">
        <f>IF(Stat!$Z$7=0,0,H21/Stat!$Z$7)</f>
        <v>2.6908023483365948E-2</v>
      </c>
      <c r="V21" s="12">
        <f t="shared" si="2"/>
        <v>4.8845470692717587E-2</v>
      </c>
      <c r="W21" s="12">
        <f t="shared" si="3"/>
        <v>0.23636363636363636</v>
      </c>
      <c r="X21" s="12">
        <f>IF(Stat!$Z$7=0,0,M21/Stat!$Z$7)</f>
        <v>2.2015655577299412E-2</v>
      </c>
      <c r="Y21" s="12">
        <f t="shared" si="4"/>
        <v>4.9073064340239912E-2</v>
      </c>
      <c r="Z21" s="12">
        <f t="shared" si="5"/>
        <v>0.33333333333333331</v>
      </c>
      <c r="AA21" s="12">
        <f>IF(Stat!$Z$7=0,0,SUM(C21,H21,M21)/Stat!$Z$7)</f>
        <v>8.708414872798434E-2</v>
      </c>
      <c r="AB21" s="12">
        <f t="shared" si="6"/>
        <v>4.6719160104986876E-2</v>
      </c>
      <c r="AC21" s="12">
        <f t="shared" si="7"/>
        <v>0.28651685393258425</v>
      </c>
    </row>
    <row r="22" spans="1:29" x14ac:dyDescent="0.25">
      <c r="A22" s="90">
        <v>13</v>
      </c>
      <c r="B22" s="20" t="s">
        <v>672</v>
      </c>
      <c r="C22" s="100">
        <v>20</v>
      </c>
      <c r="D22" s="100">
        <v>0</v>
      </c>
      <c r="E22" s="100">
        <v>5</v>
      </c>
      <c r="F22" s="100">
        <v>1</v>
      </c>
      <c r="G22" s="100">
        <v>1</v>
      </c>
      <c r="H22" s="100">
        <v>25</v>
      </c>
      <c r="I22" s="100">
        <v>0</v>
      </c>
      <c r="J22" s="100">
        <v>6</v>
      </c>
      <c r="K22" s="100">
        <v>2</v>
      </c>
      <c r="L22" s="100">
        <v>0</v>
      </c>
      <c r="M22" s="100">
        <v>34</v>
      </c>
      <c r="N22" s="100">
        <v>0</v>
      </c>
      <c r="O22" s="100">
        <v>3</v>
      </c>
      <c r="P22" s="100">
        <v>1</v>
      </c>
      <c r="Q22" s="100">
        <v>0</v>
      </c>
      <c r="R22" s="12">
        <f>IF(Stat!$Z$7=0,0,C22/Stat!$Z$7)</f>
        <v>9.7847358121330719E-3</v>
      </c>
      <c r="S22" s="12">
        <f t="shared" si="0"/>
        <v>1.1318619128466326E-2</v>
      </c>
      <c r="T22" s="12">
        <f t="shared" si="1"/>
        <v>0.3</v>
      </c>
      <c r="U22" s="12">
        <f>IF(Stat!$Z$7=0,0,H22/Stat!$Z$7)</f>
        <v>1.223091976516634E-2</v>
      </c>
      <c r="V22" s="12">
        <f t="shared" si="2"/>
        <v>2.2202486678507993E-2</v>
      </c>
      <c r="W22" s="12">
        <f t="shared" si="3"/>
        <v>0.32</v>
      </c>
      <c r="X22" s="12">
        <f>IF(Stat!$Z$7=0,0,M22/Stat!$Z$7)</f>
        <v>1.6634050880626222E-2</v>
      </c>
      <c r="Y22" s="12">
        <f t="shared" si="4"/>
        <v>3.7077426390403491E-2</v>
      </c>
      <c r="Z22" s="12">
        <f t="shared" si="5"/>
        <v>0.11764705882352941</v>
      </c>
      <c r="AA22" s="12">
        <f>IF(Stat!$Z$7=0,0,SUM(C22,H22,M22)/Stat!$Z$7)</f>
        <v>3.8649706457925634E-2</v>
      </c>
      <c r="AB22" s="12">
        <f t="shared" si="6"/>
        <v>2.0734908136482939E-2</v>
      </c>
      <c r="AC22" s="12">
        <f t="shared" si="7"/>
        <v>0.22784810126582278</v>
      </c>
    </row>
    <row r="23" spans="1:29" x14ac:dyDescent="0.25">
      <c r="A23" s="90">
        <v>14</v>
      </c>
      <c r="B23" s="20" t="s">
        <v>659</v>
      </c>
      <c r="C23" s="100">
        <v>220</v>
      </c>
      <c r="D23" s="100">
        <v>0</v>
      </c>
      <c r="E23" s="100">
        <v>67</v>
      </c>
      <c r="F23" s="100">
        <v>4</v>
      </c>
      <c r="G23" s="100">
        <v>0</v>
      </c>
      <c r="H23" s="100">
        <v>145</v>
      </c>
      <c r="I23" s="100">
        <v>0</v>
      </c>
      <c r="J23" s="100">
        <v>29</v>
      </c>
      <c r="K23" s="100">
        <v>2</v>
      </c>
      <c r="L23" s="100">
        <v>0</v>
      </c>
      <c r="M23" s="100">
        <v>113</v>
      </c>
      <c r="N23" s="100">
        <v>0</v>
      </c>
      <c r="O23" s="100">
        <v>32</v>
      </c>
      <c r="P23" s="100">
        <v>2</v>
      </c>
      <c r="Q23" s="100">
        <v>0</v>
      </c>
      <c r="R23" s="12">
        <f>IF(Stat!$Z$7=0,0,C23/Stat!$Z$7)</f>
        <v>0.10763209393346379</v>
      </c>
      <c r="S23" s="12">
        <f t="shared" si="0"/>
        <v>0.12450481041312959</v>
      </c>
      <c r="T23" s="12">
        <f t="shared" si="1"/>
        <v>0.32272727272727275</v>
      </c>
      <c r="U23" s="12">
        <f>IF(Stat!$Z$7=0,0,H23/Stat!$Z$7)</f>
        <v>7.0939334637964771E-2</v>
      </c>
      <c r="V23" s="12">
        <f t="shared" si="2"/>
        <v>0.12877442273534637</v>
      </c>
      <c r="W23" s="12">
        <f t="shared" si="3"/>
        <v>0.21379310344827587</v>
      </c>
      <c r="X23" s="12">
        <f>IF(Stat!$Z$7=0,0,M23/Stat!$Z$7)</f>
        <v>5.5283757338551856E-2</v>
      </c>
      <c r="Y23" s="12">
        <f t="shared" si="4"/>
        <v>0.12322791712104689</v>
      </c>
      <c r="Z23" s="12">
        <f t="shared" si="5"/>
        <v>0.30088495575221241</v>
      </c>
      <c r="AA23" s="12">
        <f>IF(Stat!$Z$7=0,0,SUM(C23,H23,M23)/Stat!$Z$7)</f>
        <v>0.23385518590998042</v>
      </c>
      <c r="AB23" s="12">
        <f t="shared" si="6"/>
        <v>0.12545931758530185</v>
      </c>
      <c r="AC23" s="12">
        <f t="shared" si="7"/>
        <v>0.28451882845188287</v>
      </c>
    </row>
    <row r="24" spans="1:29" x14ac:dyDescent="0.25">
      <c r="A24" s="90">
        <v>15</v>
      </c>
      <c r="B24" s="20" t="s">
        <v>660</v>
      </c>
      <c r="C24" s="100">
        <v>18</v>
      </c>
      <c r="D24" s="100">
        <v>0</v>
      </c>
      <c r="E24" s="100">
        <v>6</v>
      </c>
      <c r="F24" s="100">
        <v>4</v>
      </c>
      <c r="G24" s="100">
        <v>0</v>
      </c>
      <c r="H24" s="100">
        <v>8</v>
      </c>
      <c r="I24" s="100">
        <v>0</v>
      </c>
      <c r="J24" s="100">
        <v>3</v>
      </c>
      <c r="K24" s="100">
        <v>0</v>
      </c>
      <c r="L24" s="100">
        <v>0</v>
      </c>
      <c r="M24" s="100">
        <v>4</v>
      </c>
      <c r="N24" s="100">
        <v>0</v>
      </c>
      <c r="O24" s="100">
        <v>0</v>
      </c>
      <c r="P24" s="100">
        <v>1</v>
      </c>
      <c r="Q24" s="100">
        <v>0</v>
      </c>
      <c r="R24" s="12">
        <f>IF(Stat!$Z$7=0,0,C24/Stat!$Z$7)</f>
        <v>8.8062622309197647E-3</v>
      </c>
      <c r="S24" s="12">
        <f t="shared" si="0"/>
        <v>1.0186757215619695E-2</v>
      </c>
      <c r="T24" s="12">
        <f t="shared" si="1"/>
        <v>0.55555555555555558</v>
      </c>
      <c r="U24" s="12">
        <f>IF(Stat!$Z$7=0,0,H24/Stat!$Z$7)</f>
        <v>3.9138943248532287E-3</v>
      </c>
      <c r="V24" s="12">
        <f t="shared" si="2"/>
        <v>7.104795737122558E-3</v>
      </c>
      <c r="W24" s="12">
        <f t="shared" si="3"/>
        <v>0.375</v>
      </c>
      <c r="X24" s="12">
        <f>IF(Stat!$Z$7=0,0,M24/Stat!$Z$7)</f>
        <v>1.9569471624266144E-3</v>
      </c>
      <c r="Y24" s="12">
        <f t="shared" si="4"/>
        <v>4.3620501635768813E-3</v>
      </c>
      <c r="Z24" s="12">
        <f t="shared" si="5"/>
        <v>0.25</v>
      </c>
      <c r="AA24" s="12">
        <f>IF(Stat!$Z$7=0,0,SUM(C24,H24,M24)/Stat!$Z$7)</f>
        <v>1.4677103718199608E-2</v>
      </c>
      <c r="AB24" s="12">
        <f t="shared" si="6"/>
        <v>7.874015748031496E-3</v>
      </c>
      <c r="AC24" s="12">
        <f t="shared" si="7"/>
        <v>0.46666666666666667</v>
      </c>
    </row>
    <row r="25" spans="1:29" x14ac:dyDescent="0.25">
      <c r="A25" s="90">
        <v>16</v>
      </c>
      <c r="B25" s="20" t="s">
        <v>673</v>
      </c>
      <c r="C25" s="100">
        <v>88</v>
      </c>
      <c r="D25" s="100">
        <v>0</v>
      </c>
      <c r="E25" s="100">
        <v>29</v>
      </c>
      <c r="F25" s="100">
        <v>2</v>
      </c>
      <c r="G25" s="100">
        <v>0</v>
      </c>
      <c r="H25" s="100">
        <v>80</v>
      </c>
      <c r="I25" s="100">
        <v>0</v>
      </c>
      <c r="J25" s="100">
        <v>11</v>
      </c>
      <c r="K25" s="100">
        <v>1</v>
      </c>
      <c r="L25" s="100">
        <v>1</v>
      </c>
      <c r="M25" s="100">
        <v>68</v>
      </c>
      <c r="N25" s="100">
        <v>0</v>
      </c>
      <c r="O25" s="100">
        <v>13</v>
      </c>
      <c r="P25" s="100">
        <v>0</v>
      </c>
      <c r="Q25" s="100">
        <v>0</v>
      </c>
      <c r="R25" s="12">
        <f>IF(Stat!$Z$7=0,0,C25/Stat!$Z$7)</f>
        <v>4.3052837573385516E-2</v>
      </c>
      <c r="S25" s="12">
        <f t="shared" si="0"/>
        <v>4.9801924165251837E-2</v>
      </c>
      <c r="T25" s="12">
        <f t="shared" si="1"/>
        <v>0.35227272727272729</v>
      </c>
      <c r="U25" s="12">
        <f>IF(Stat!$Z$7=0,0,H25/Stat!$Z$7)</f>
        <v>3.9138943248532287E-2</v>
      </c>
      <c r="V25" s="12">
        <f t="shared" si="2"/>
        <v>7.1047957371225573E-2</v>
      </c>
      <c r="W25" s="12">
        <f t="shared" si="3"/>
        <v>0.15</v>
      </c>
      <c r="X25" s="12">
        <f>IF(Stat!$Z$7=0,0,M25/Stat!$Z$7)</f>
        <v>3.3268101761252444E-2</v>
      </c>
      <c r="Y25" s="12">
        <f t="shared" si="4"/>
        <v>7.4154852780806982E-2</v>
      </c>
      <c r="Z25" s="12">
        <f t="shared" si="5"/>
        <v>0.19117647058823528</v>
      </c>
      <c r="AA25" s="12">
        <f>IF(Stat!$Z$7=0,0,SUM(C25,H25,M25)/Stat!$Z$7)</f>
        <v>0.11545988258317025</v>
      </c>
      <c r="AB25" s="12">
        <f t="shared" si="6"/>
        <v>6.1942257217847768E-2</v>
      </c>
      <c r="AC25" s="12">
        <f t="shared" si="7"/>
        <v>0.23728813559322035</v>
      </c>
    </row>
    <row r="26" spans="1:29" ht="25.5" x14ac:dyDescent="0.25">
      <c r="A26" s="90">
        <v>17</v>
      </c>
      <c r="B26" s="20" t="s">
        <v>661</v>
      </c>
      <c r="C26" s="100">
        <v>66</v>
      </c>
      <c r="D26" s="100">
        <v>0</v>
      </c>
      <c r="E26" s="100">
        <v>13</v>
      </c>
      <c r="F26" s="100">
        <v>2</v>
      </c>
      <c r="G26" s="100">
        <v>2</v>
      </c>
      <c r="H26" s="100">
        <v>39</v>
      </c>
      <c r="I26" s="100">
        <v>0</v>
      </c>
      <c r="J26" s="100">
        <v>11</v>
      </c>
      <c r="K26" s="100">
        <v>2</v>
      </c>
      <c r="L26" s="100">
        <v>0</v>
      </c>
      <c r="M26" s="100">
        <v>40</v>
      </c>
      <c r="N26" s="100">
        <v>0</v>
      </c>
      <c r="O26" s="100">
        <v>17</v>
      </c>
      <c r="P26" s="100">
        <v>3</v>
      </c>
      <c r="Q26" s="100">
        <v>1</v>
      </c>
      <c r="R26" s="12">
        <f>IF(Stat!$Z$7=0,0,C26/Stat!$Z$7)</f>
        <v>3.2289628180039137E-2</v>
      </c>
      <c r="S26" s="12">
        <f t="shared" si="0"/>
        <v>3.7351443123938878E-2</v>
      </c>
      <c r="T26" s="12">
        <f t="shared" si="1"/>
        <v>0.22727272727272727</v>
      </c>
      <c r="U26" s="12">
        <f>IF(Stat!$Z$7=0,0,H26/Stat!$Z$7)</f>
        <v>1.908023483365949E-2</v>
      </c>
      <c r="V26" s="12">
        <f t="shared" si="2"/>
        <v>3.4635879218472471E-2</v>
      </c>
      <c r="W26" s="12">
        <f t="shared" si="3"/>
        <v>0.33333333333333331</v>
      </c>
      <c r="X26" s="12">
        <f>IF(Stat!$Z$7=0,0,M26/Stat!$Z$7)</f>
        <v>1.9569471624266144E-2</v>
      </c>
      <c r="Y26" s="12">
        <f t="shared" si="4"/>
        <v>4.3620501635768812E-2</v>
      </c>
      <c r="Z26" s="12">
        <f t="shared" si="5"/>
        <v>0.5</v>
      </c>
      <c r="AA26" s="12">
        <f>IF(Stat!$Z$7=0,0,SUM(C26,H26,M26)/Stat!$Z$7)</f>
        <v>7.0939334637964771E-2</v>
      </c>
      <c r="AB26" s="12">
        <f t="shared" si="6"/>
        <v>3.805774278215223E-2</v>
      </c>
      <c r="AC26" s="12">
        <f t="shared" si="7"/>
        <v>0.33103448275862069</v>
      </c>
    </row>
    <row r="27" spans="1:29" x14ac:dyDescent="0.25">
      <c r="A27" s="90">
        <v>18</v>
      </c>
      <c r="B27" s="20" t="s">
        <v>662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3</v>
      </c>
      <c r="N27" s="100">
        <v>0</v>
      </c>
      <c r="O27" s="100">
        <v>1</v>
      </c>
      <c r="P27" s="100">
        <v>0</v>
      </c>
      <c r="Q27" s="100">
        <v>0</v>
      </c>
      <c r="R27" s="12">
        <f>IF(Stat!$Z$7=0,0,C27/Stat!$Z$7)</f>
        <v>0</v>
      </c>
      <c r="S27" s="12">
        <f t="shared" si="0"/>
        <v>0</v>
      </c>
      <c r="T27" s="12">
        <f t="shared" si="1"/>
        <v>0</v>
      </c>
      <c r="U27" s="12">
        <f>IF(Stat!$Z$7=0,0,H27/Stat!$Z$7)</f>
        <v>0</v>
      </c>
      <c r="V27" s="12">
        <f t="shared" si="2"/>
        <v>0</v>
      </c>
      <c r="W27" s="12">
        <f t="shared" si="3"/>
        <v>0</v>
      </c>
      <c r="X27" s="12">
        <f>IF(Stat!$Z$7=0,0,M27/Stat!$Z$7)</f>
        <v>1.4677103718199608E-3</v>
      </c>
      <c r="Y27" s="12">
        <f t="shared" si="4"/>
        <v>3.2715376226826608E-3</v>
      </c>
      <c r="Z27" s="12">
        <f t="shared" si="5"/>
        <v>0.33333333333333331</v>
      </c>
      <c r="AA27" s="12">
        <f>IF(Stat!$Z$7=0,0,SUM(C27,H27,M27)/Stat!$Z$7)</f>
        <v>1.4677103718199608E-3</v>
      </c>
      <c r="AB27" s="12">
        <f t="shared" si="6"/>
        <v>7.874015748031496E-4</v>
      </c>
      <c r="AC27" s="12">
        <f t="shared" si="7"/>
        <v>0.33333333333333331</v>
      </c>
    </row>
    <row r="28" spans="1:29" x14ac:dyDescent="0.25">
      <c r="A28" s="90">
        <v>19</v>
      </c>
      <c r="B28" s="20" t="s">
        <v>674</v>
      </c>
      <c r="C28" s="100">
        <v>83</v>
      </c>
      <c r="D28" s="100">
        <v>0</v>
      </c>
      <c r="E28" s="100">
        <v>5</v>
      </c>
      <c r="F28" s="100">
        <v>1</v>
      </c>
      <c r="G28" s="100">
        <v>0</v>
      </c>
      <c r="H28" s="100">
        <v>47</v>
      </c>
      <c r="I28" s="100">
        <v>0</v>
      </c>
      <c r="J28" s="100">
        <v>6</v>
      </c>
      <c r="K28" s="100">
        <v>0</v>
      </c>
      <c r="L28" s="100">
        <v>0</v>
      </c>
      <c r="M28" s="100">
        <v>20</v>
      </c>
      <c r="N28" s="100">
        <v>0</v>
      </c>
      <c r="O28" s="100">
        <v>5</v>
      </c>
      <c r="P28" s="100">
        <v>3</v>
      </c>
      <c r="Q28" s="100">
        <v>2</v>
      </c>
      <c r="R28" s="12">
        <f>IF(Stat!$Z$7=0,0,C28/Stat!$Z$7)</f>
        <v>4.0606653620352248E-2</v>
      </c>
      <c r="S28" s="12">
        <f t="shared" si="0"/>
        <v>4.6972269383135257E-2</v>
      </c>
      <c r="T28" s="12">
        <f t="shared" si="1"/>
        <v>7.2289156626506021E-2</v>
      </c>
      <c r="U28" s="12">
        <f>IF(Stat!$Z$7=0,0,H28/Stat!$Z$7)</f>
        <v>2.2994129158512719E-2</v>
      </c>
      <c r="V28" s="12">
        <f t="shared" si="2"/>
        <v>4.1740674955595025E-2</v>
      </c>
      <c r="W28" s="12">
        <f t="shared" si="3"/>
        <v>0.1276595744680851</v>
      </c>
      <c r="X28" s="12">
        <f>IF(Stat!$Z$7=0,0,M28/Stat!$Z$7)</f>
        <v>9.7847358121330719E-3</v>
      </c>
      <c r="Y28" s="12">
        <f t="shared" si="4"/>
        <v>2.1810250817884406E-2</v>
      </c>
      <c r="Z28" s="12">
        <f t="shared" si="5"/>
        <v>0.4</v>
      </c>
      <c r="AA28" s="12">
        <f>IF(Stat!$Z$7=0,0,SUM(C28,H28,M28)/Stat!$Z$7)</f>
        <v>7.3385518590998039E-2</v>
      </c>
      <c r="AB28" s="12">
        <f t="shared" si="6"/>
        <v>3.937007874015748E-2</v>
      </c>
      <c r="AC28" s="12">
        <f t="shared" si="7"/>
        <v>0.13333333333333333</v>
      </c>
    </row>
    <row r="29" spans="1:29" x14ac:dyDescent="0.25">
      <c r="A29" s="90">
        <v>20</v>
      </c>
      <c r="B29" s="20" t="s">
        <v>663</v>
      </c>
      <c r="C29" s="100">
        <v>23</v>
      </c>
      <c r="D29" s="100">
        <v>0</v>
      </c>
      <c r="E29" s="100">
        <v>7</v>
      </c>
      <c r="F29" s="100">
        <v>0</v>
      </c>
      <c r="G29" s="100">
        <v>0</v>
      </c>
      <c r="H29" s="100">
        <v>35</v>
      </c>
      <c r="I29" s="100">
        <v>0</v>
      </c>
      <c r="J29" s="100">
        <v>10</v>
      </c>
      <c r="K29" s="100">
        <v>1</v>
      </c>
      <c r="L29" s="100">
        <v>0</v>
      </c>
      <c r="M29" s="100">
        <v>15</v>
      </c>
      <c r="N29" s="100">
        <v>0</v>
      </c>
      <c r="O29" s="100">
        <v>8</v>
      </c>
      <c r="P29" s="100">
        <v>0</v>
      </c>
      <c r="Q29" s="100">
        <v>0</v>
      </c>
      <c r="R29" s="12">
        <f>IF(Stat!$Z$7=0,0,C29/Stat!$Z$7)</f>
        <v>1.1252446183953033E-2</v>
      </c>
      <c r="S29" s="12">
        <f t="shared" si="0"/>
        <v>1.3016411997736276E-2</v>
      </c>
      <c r="T29" s="12">
        <f t="shared" si="1"/>
        <v>0.30434782608695654</v>
      </c>
      <c r="U29" s="12">
        <f>IF(Stat!$Z$7=0,0,H29/Stat!$Z$7)</f>
        <v>1.7123287671232876E-2</v>
      </c>
      <c r="V29" s="12">
        <f t="shared" si="2"/>
        <v>3.108348134991119E-2</v>
      </c>
      <c r="W29" s="12">
        <f t="shared" si="3"/>
        <v>0.31428571428571428</v>
      </c>
      <c r="X29" s="12">
        <f>IF(Stat!$Z$7=0,0,M29/Stat!$Z$7)</f>
        <v>7.3385518590998039E-3</v>
      </c>
      <c r="Y29" s="12">
        <f t="shared" si="4"/>
        <v>1.6357688113413305E-2</v>
      </c>
      <c r="Z29" s="12">
        <f t="shared" si="5"/>
        <v>0.53333333333333333</v>
      </c>
      <c r="AA29" s="12">
        <f>IF(Stat!$Z$7=0,0,SUM(C29,H29,M29)/Stat!$Z$7)</f>
        <v>3.5714285714285712E-2</v>
      </c>
      <c r="AB29" s="12">
        <f t="shared" si="6"/>
        <v>1.916010498687664E-2</v>
      </c>
      <c r="AC29" s="12">
        <f t="shared" si="7"/>
        <v>0.35616438356164382</v>
      </c>
    </row>
    <row r="30" spans="1:29" ht="15.75" thickBot="1" x14ac:dyDescent="0.3">
      <c r="A30" s="90">
        <v>21</v>
      </c>
      <c r="B30" s="20" t="s">
        <v>664</v>
      </c>
      <c r="C30" s="100">
        <v>40</v>
      </c>
      <c r="D30" s="100">
        <v>0</v>
      </c>
      <c r="E30" s="100">
        <v>11</v>
      </c>
      <c r="F30" s="100">
        <v>1</v>
      </c>
      <c r="G30" s="100">
        <v>1</v>
      </c>
      <c r="H30" s="100">
        <v>36</v>
      </c>
      <c r="I30" s="100">
        <v>0</v>
      </c>
      <c r="J30" s="100">
        <v>2</v>
      </c>
      <c r="K30" s="100">
        <v>0</v>
      </c>
      <c r="L30" s="100">
        <v>0</v>
      </c>
      <c r="M30" s="100">
        <v>35</v>
      </c>
      <c r="N30" s="100">
        <v>0</v>
      </c>
      <c r="O30" s="100">
        <v>4</v>
      </c>
      <c r="P30" s="100">
        <v>1</v>
      </c>
      <c r="Q30" s="100">
        <v>0</v>
      </c>
      <c r="R30" s="12">
        <f>IF(Stat!$Z$7=0,0,C30/Stat!$Z$7)</f>
        <v>1.9569471624266144E-2</v>
      </c>
      <c r="S30" s="12">
        <f t="shared" si="0"/>
        <v>2.2637238256932653E-2</v>
      </c>
      <c r="T30" s="12">
        <f t="shared" si="1"/>
        <v>0.3</v>
      </c>
      <c r="U30" s="12">
        <f>IF(Stat!$Z$7=0,0,H30/Stat!$Z$7)</f>
        <v>1.7612524461839529E-2</v>
      </c>
      <c r="V30" s="12">
        <f t="shared" si="2"/>
        <v>3.1971580817051509E-2</v>
      </c>
      <c r="W30" s="12">
        <f t="shared" si="3"/>
        <v>5.5555555555555552E-2</v>
      </c>
      <c r="X30" s="12">
        <f>IF(Stat!$Z$7=0,0,M30/Stat!$Z$7)</f>
        <v>1.7123287671232876E-2</v>
      </c>
      <c r="Y30" s="12">
        <f t="shared" si="4"/>
        <v>3.8167938931297711E-2</v>
      </c>
      <c r="Z30" s="21">
        <f t="shared" si="5"/>
        <v>0.14285714285714285</v>
      </c>
      <c r="AA30" s="12">
        <f>IF(Stat!$Z$7=0,0,SUM(C30,H30,M30)/Stat!$Z$7)</f>
        <v>5.4305283757338549E-2</v>
      </c>
      <c r="AB30" s="12">
        <f t="shared" si="6"/>
        <v>2.9133858267716535E-2</v>
      </c>
      <c r="AC30" s="12">
        <f t="shared" si="7"/>
        <v>0.17117117117117117</v>
      </c>
    </row>
    <row r="31" spans="1:29" ht="15.75" thickBot="1" x14ac:dyDescent="0.3">
      <c r="A31" s="90">
        <v>22</v>
      </c>
      <c r="B31" s="20" t="s">
        <v>1171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2">
        <f>IF(Stat!$Z$7=0,0,C31/Stat!$Z$7)</f>
        <v>0</v>
      </c>
      <c r="S31" s="12">
        <f t="shared" si="0"/>
        <v>0</v>
      </c>
      <c r="T31" s="12">
        <f t="shared" ref="T31:T33" si="8">IF(C31=0,0,SUM(E31:F31)/C31)</f>
        <v>0</v>
      </c>
      <c r="U31" s="12">
        <f>IF(Stat!$Z$7=0,0,H31/Stat!$Z$7)</f>
        <v>0</v>
      </c>
      <c r="V31" s="12">
        <f t="shared" si="2"/>
        <v>0</v>
      </c>
      <c r="W31" s="12">
        <f t="shared" ref="W31:W33" si="9">IF(H31=0,0,SUM(J31:K31)/H31)</f>
        <v>0</v>
      </c>
      <c r="X31" s="12">
        <f>IF(Stat!$Z$7=0,0,M31/Stat!$Z$7)</f>
        <v>0</v>
      </c>
      <c r="Y31" s="12">
        <f t="shared" si="4"/>
        <v>0</v>
      </c>
      <c r="Z31" s="21">
        <f t="shared" ref="Z31:Z33" si="10">IF(M31=0,0,SUM(O31:P31)/M31)</f>
        <v>0</v>
      </c>
      <c r="AA31" s="12">
        <f>IF(Stat!$Z$7=0,0,SUM(C31,H31,M31)/Stat!$Z$7)</f>
        <v>0</v>
      </c>
      <c r="AB31" s="12">
        <f t="shared" si="6"/>
        <v>0</v>
      </c>
      <c r="AC31" s="12">
        <f t="shared" ref="AC31:AC33" si="11">IF(C31+H31+M31=0,0,SUM(E31:F31,J31:K31,O31:P31)/SUM(C31,H31,M31))</f>
        <v>0</v>
      </c>
    </row>
    <row r="32" spans="1:29" ht="15.75" thickBot="1" x14ac:dyDescent="0.3">
      <c r="A32" s="90">
        <v>23</v>
      </c>
      <c r="B32" s="20" t="s">
        <v>1170</v>
      </c>
      <c r="C32" s="101">
        <v>3</v>
      </c>
      <c r="D32" s="101">
        <v>0</v>
      </c>
      <c r="E32" s="101">
        <v>1</v>
      </c>
      <c r="F32" s="101">
        <v>0</v>
      </c>
      <c r="G32" s="101">
        <v>0</v>
      </c>
      <c r="H32" s="101">
        <v>1</v>
      </c>
      <c r="I32" s="101">
        <v>0</v>
      </c>
      <c r="J32" s="101">
        <v>0</v>
      </c>
      <c r="K32" s="101">
        <v>1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2">
        <f>IF(Stat!$Z$7=0,0,C32/Stat!$Z$7)</f>
        <v>1.4677103718199608E-3</v>
      </c>
      <c r="S32" s="12">
        <f t="shared" si="0"/>
        <v>1.697792869269949E-3</v>
      </c>
      <c r="T32" s="12">
        <f t="shared" si="8"/>
        <v>0.33333333333333331</v>
      </c>
      <c r="U32" s="12">
        <f>IF(Stat!$Z$7=0,0,H32/Stat!$Z$7)</f>
        <v>4.8923679060665359E-4</v>
      </c>
      <c r="V32" s="12">
        <f t="shared" si="2"/>
        <v>8.8809946714031975E-4</v>
      </c>
      <c r="W32" s="12">
        <f t="shared" si="9"/>
        <v>1</v>
      </c>
      <c r="X32" s="12">
        <f>IF(Stat!$Z$7=0,0,M32/Stat!$Z$7)</f>
        <v>0</v>
      </c>
      <c r="Y32" s="12">
        <f t="shared" si="4"/>
        <v>0</v>
      </c>
      <c r="Z32" s="21">
        <f t="shared" si="10"/>
        <v>0</v>
      </c>
      <c r="AA32" s="12">
        <f>IF(Stat!$Z$7=0,0,SUM(C32,H32,M32)/Stat!$Z$7)</f>
        <v>1.9569471624266144E-3</v>
      </c>
      <c r="AB32" s="12">
        <f t="shared" si="6"/>
        <v>1.0498687664041995E-3</v>
      </c>
      <c r="AC32" s="12">
        <f t="shared" si="11"/>
        <v>0.5</v>
      </c>
    </row>
    <row r="33" spans="1:29" ht="15.75" thickBot="1" x14ac:dyDescent="0.3">
      <c r="A33" s="90">
        <v>24</v>
      </c>
      <c r="B33" s="20" t="s">
        <v>1172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2">
        <f>IF(Stat!$Z$7=0,0,C33/Stat!$Z$7)</f>
        <v>0</v>
      </c>
      <c r="S33" s="12">
        <f t="shared" si="0"/>
        <v>0</v>
      </c>
      <c r="T33" s="12">
        <f t="shared" si="8"/>
        <v>0</v>
      </c>
      <c r="U33" s="12">
        <f>IF(Stat!$Z$7=0,0,H33/Stat!$Z$7)</f>
        <v>0</v>
      </c>
      <c r="V33" s="12">
        <f t="shared" si="2"/>
        <v>0</v>
      </c>
      <c r="W33" s="12">
        <f t="shared" si="9"/>
        <v>0</v>
      </c>
      <c r="X33" s="12">
        <f>IF(Stat!$Z$7=0,0,M33/Stat!$Z$7)</f>
        <v>0</v>
      </c>
      <c r="Y33" s="12">
        <f t="shared" si="4"/>
        <v>0</v>
      </c>
      <c r="Z33" s="21">
        <f t="shared" si="10"/>
        <v>0</v>
      </c>
      <c r="AA33" s="12">
        <f>IF(Stat!$Z$7=0,0,SUM(C33,H33,M33)/Stat!$Z$7)</f>
        <v>0</v>
      </c>
      <c r="AB33" s="12">
        <f t="shared" si="6"/>
        <v>0</v>
      </c>
      <c r="AC33" s="12">
        <f t="shared" si="11"/>
        <v>0</v>
      </c>
    </row>
    <row r="34" spans="1:29" ht="15.75" thickBot="1" x14ac:dyDescent="0.3">
      <c r="A34" s="167" t="s">
        <v>665</v>
      </c>
      <c r="B34" s="167"/>
      <c r="C34" s="86">
        <f>SUM(C10:C33)</f>
        <v>1767</v>
      </c>
      <c r="D34" s="103">
        <f t="shared" ref="D34:Q34" si="12">SUM(D10:D33)</f>
        <v>0</v>
      </c>
      <c r="E34" s="103">
        <f t="shared" si="12"/>
        <v>430</v>
      </c>
      <c r="F34" s="103">
        <f t="shared" si="12"/>
        <v>35</v>
      </c>
      <c r="G34" s="103">
        <f t="shared" si="12"/>
        <v>8</v>
      </c>
      <c r="H34" s="103">
        <f t="shared" si="12"/>
        <v>1126</v>
      </c>
      <c r="I34" s="103">
        <f t="shared" si="12"/>
        <v>0</v>
      </c>
      <c r="J34" s="103">
        <f t="shared" si="12"/>
        <v>232</v>
      </c>
      <c r="K34" s="103">
        <f t="shared" si="12"/>
        <v>15</v>
      </c>
      <c r="L34" s="103">
        <f t="shared" si="12"/>
        <v>4</v>
      </c>
      <c r="M34" s="103">
        <f t="shared" si="12"/>
        <v>917</v>
      </c>
      <c r="N34" s="103">
        <f t="shared" si="12"/>
        <v>0</v>
      </c>
      <c r="O34" s="103">
        <f t="shared" si="12"/>
        <v>249</v>
      </c>
      <c r="P34" s="103">
        <f t="shared" si="12"/>
        <v>25</v>
      </c>
      <c r="Q34" s="103">
        <f t="shared" si="12"/>
        <v>12</v>
      </c>
      <c r="R34" s="14">
        <f>IF(Stat!$Z$7=0,0,C34/Stat!$Z$7)</f>
        <v>0.86448140900195691</v>
      </c>
      <c r="S34" s="15"/>
      <c r="T34" s="14">
        <f t="shared" si="1"/>
        <v>0.26315789473684209</v>
      </c>
      <c r="U34" s="14">
        <f>IF(Stat!$Z$7=0,0,H34/Stat!$Z$7)</f>
        <v>0.55088062622309197</v>
      </c>
      <c r="V34" s="15"/>
      <c r="W34" s="14">
        <f t="shared" si="3"/>
        <v>0.21936056838365897</v>
      </c>
      <c r="X34" s="14">
        <f>IF(Stat!$Z$7=0,0,M34/Stat!$Z$7)</f>
        <v>0.44863013698630139</v>
      </c>
      <c r="Y34" s="15"/>
      <c r="Z34" s="14">
        <f t="shared" si="5"/>
        <v>0.29880043620501634</v>
      </c>
      <c r="AA34" s="22">
        <f>IF(Stat!$Y$7=0,0,SUM(C34,H34)/Stat!$Y$7)</f>
        <v>1.2616659398168339</v>
      </c>
      <c r="AB34" s="16"/>
      <c r="AC34" s="14">
        <f t="shared" si="7"/>
        <v>0.25879265091863518</v>
      </c>
    </row>
    <row r="35" spans="1:29" x14ac:dyDescent="0.25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61" t="s">
        <v>1264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</row>
    <row r="37" spans="1:29" x14ac:dyDescent="0.25">
      <c r="A37" s="1"/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</sheetData>
  <sheetProtection password="9456" sheet="1" objects="1" scenarios="1" formatCells="0"/>
  <mergeCells count="18">
    <mergeCell ref="A1:K1"/>
    <mergeCell ref="R1:AC1"/>
    <mergeCell ref="A2:AC2"/>
    <mergeCell ref="A3:AC3"/>
    <mergeCell ref="A4:AC4"/>
    <mergeCell ref="A36:AC36"/>
    <mergeCell ref="R7:T7"/>
    <mergeCell ref="U7:W7"/>
    <mergeCell ref="X7:Z7"/>
    <mergeCell ref="AA7:AC7"/>
    <mergeCell ref="A34:B34"/>
    <mergeCell ref="A6:A8"/>
    <mergeCell ref="B6:B8"/>
    <mergeCell ref="R6:AC6"/>
    <mergeCell ref="C7:G7"/>
    <mergeCell ref="H7:L7"/>
    <mergeCell ref="M7:Q7"/>
    <mergeCell ref="C6:Q6"/>
  </mergeCells>
  <conditionalFormatting sqref="T10:T30 Y34 AC10:AC30 AC34 T34">
    <cfRule type="cellIs" dxfId="8" priority="7" stopIfTrue="1" operator="greaterThan">
      <formula>0.3</formula>
    </cfRule>
  </conditionalFormatting>
  <conditionalFormatting sqref="W10:W30 W34">
    <cfRule type="cellIs" dxfId="7" priority="8" stopIfTrue="1" operator="greaterThan">
      <formula>0.3</formula>
    </cfRule>
  </conditionalFormatting>
  <conditionalFormatting sqref="Z10:Z30 Z34">
    <cfRule type="cellIs" dxfId="6" priority="9" stopIfTrue="1" operator="greaterThan">
      <formula>0.3</formula>
    </cfRule>
  </conditionalFormatting>
  <conditionalFormatting sqref="T31:T33 AC31:AC33">
    <cfRule type="cellIs" dxfId="5" priority="1" stopIfTrue="1" operator="greaterThan">
      <formula>0.3</formula>
    </cfRule>
  </conditionalFormatting>
  <conditionalFormatting sqref="W31:W33">
    <cfRule type="cellIs" dxfId="4" priority="2" stopIfTrue="1" operator="greaterThan">
      <formula>0.3</formula>
    </cfRule>
  </conditionalFormatting>
  <conditionalFormatting sqref="Z31:Z33">
    <cfRule type="cellIs" dxfId="3" priority="3" stopIfTrue="1" operator="greaterThan">
      <formula>0.3</formula>
    </cfRule>
  </conditionalFormatting>
  <dataValidations count="2">
    <dataValidation type="whole" operator="greaterThanOrEqual" allowBlank="1" showErrorMessage="1" errorTitle="Ошибка заполнения" error="Только целые числа больше 0" sqref="C34:Q34">
      <formula1>0</formula1>
      <formula2>0</formula2>
    </dataValidation>
    <dataValidation operator="equal" allowBlank="1" showErrorMessage="1" errorTitle="Ошибка заполнения" error="Только целые числа больше 0" sqref="C10:Q33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50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RowHeight="15" x14ac:dyDescent="0.25"/>
  <cols>
    <col min="1" max="1" width="5.140625" style="56" customWidth="1"/>
    <col min="2" max="2" width="17" style="56" customWidth="1"/>
    <col min="3" max="8" width="9.42578125" style="56" customWidth="1"/>
    <col min="9" max="17" width="8.5703125" style="56" customWidth="1"/>
    <col min="18" max="16384" width="9.140625" style="55"/>
  </cols>
  <sheetData>
    <row r="1" spans="1:256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40" t="s">
        <v>1153</v>
      </c>
      <c r="J1" s="140"/>
      <c r="K1" s="140"/>
      <c r="L1" s="140"/>
      <c r="M1" s="140"/>
      <c r="N1" s="140"/>
      <c r="O1" s="140"/>
      <c r="P1" s="140"/>
      <c r="Q1" s="14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23.25" x14ac:dyDescent="0.35">
      <c r="A2" s="141" t="s">
        <v>638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3.25" x14ac:dyDescent="0.35">
      <c r="A3" s="141" t="s">
        <v>620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23.25" x14ac:dyDescent="0.35">
      <c r="A4" s="141" t="s">
        <v>681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x14ac:dyDescent="0.25">
      <c r="A6" s="167" t="s">
        <v>665</v>
      </c>
      <c r="B6" s="167"/>
      <c r="C6" s="3">
        <f t="shared" ref="C6:AH6" si="0">SUM(C11:C210)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3">
        <f t="shared" si="0"/>
        <v>0</v>
      </c>
      <c r="AD6" s="3">
        <f t="shared" si="0"/>
        <v>0</v>
      </c>
      <c r="AE6" s="3">
        <f t="shared" si="0"/>
        <v>0</v>
      </c>
      <c r="AF6" s="3">
        <f t="shared" si="0"/>
        <v>0</v>
      </c>
      <c r="AG6" s="3">
        <f t="shared" si="0"/>
        <v>0</v>
      </c>
      <c r="AH6" s="3">
        <f t="shared" si="0"/>
        <v>0</v>
      </c>
      <c r="AI6" s="3">
        <f t="shared" ref="AI6:BM6" si="1">SUM(AI11:AI210)</f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  <c r="AM6" s="3">
        <f t="shared" si="1"/>
        <v>0</v>
      </c>
      <c r="AN6" s="3">
        <f t="shared" si="1"/>
        <v>0</v>
      </c>
      <c r="AO6" s="3">
        <f t="shared" si="1"/>
        <v>0</v>
      </c>
      <c r="AP6" s="3">
        <f t="shared" si="1"/>
        <v>0</v>
      </c>
      <c r="AQ6" s="3">
        <f t="shared" si="1"/>
        <v>0</v>
      </c>
      <c r="AR6" s="3">
        <f t="shared" si="1"/>
        <v>0</v>
      </c>
      <c r="AS6" s="3">
        <f t="shared" si="1"/>
        <v>0</v>
      </c>
      <c r="AT6" s="3">
        <f t="shared" si="1"/>
        <v>0</v>
      </c>
      <c r="AU6" s="3">
        <f t="shared" si="1"/>
        <v>0</v>
      </c>
      <c r="AV6" s="3">
        <f t="shared" si="1"/>
        <v>0</v>
      </c>
      <c r="AW6" s="3">
        <f t="shared" si="1"/>
        <v>0</v>
      </c>
      <c r="AX6" s="3">
        <f t="shared" si="1"/>
        <v>0</v>
      </c>
      <c r="AY6" s="3">
        <f t="shared" si="1"/>
        <v>0</v>
      </c>
      <c r="AZ6" s="3">
        <f t="shared" si="1"/>
        <v>0</v>
      </c>
      <c r="BA6" s="3">
        <f t="shared" si="1"/>
        <v>0</v>
      </c>
      <c r="BB6" s="3">
        <f t="shared" si="1"/>
        <v>0</v>
      </c>
      <c r="BC6" s="3">
        <f t="shared" si="1"/>
        <v>0</v>
      </c>
      <c r="BD6" s="3">
        <f t="shared" si="1"/>
        <v>0</v>
      </c>
      <c r="BE6" s="3">
        <f t="shared" si="1"/>
        <v>0</v>
      </c>
      <c r="BF6" s="3">
        <f t="shared" si="1"/>
        <v>0</v>
      </c>
      <c r="BG6" s="3">
        <f t="shared" si="1"/>
        <v>0</v>
      </c>
      <c r="BH6" s="3">
        <f t="shared" si="1"/>
        <v>0</v>
      </c>
      <c r="BI6" s="3">
        <f t="shared" si="1"/>
        <v>0</v>
      </c>
      <c r="BJ6" s="3">
        <f t="shared" si="1"/>
        <v>0</v>
      </c>
      <c r="BK6" s="3">
        <f t="shared" si="1"/>
        <v>0</v>
      </c>
      <c r="BL6" s="3">
        <f t="shared" si="1"/>
        <v>0</v>
      </c>
      <c r="BM6" s="3">
        <f t="shared" si="1"/>
        <v>0</v>
      </c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4.85" customHeight="1" x14ac:dyDescent="0.25">
      <c r="A7" s="139" t="s">
        <v>632</v>
      </c>
      <c r="B7" s="139" t="s">
        <v>682</v>
      </c>
      <c r="C7" s="168" t="s">
        <v>640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25.35" customHeight="1" x14ac:dyDescent="0.25">
      <c r="A8" s="139"/>
      <c r="B8" s="139"/>
      <c r="C8" s="171" t="s">
        <v>650</v>
      </c>
      <c r="D8" s="171"/>
      <c r="E8" s="171"/>
      <c r="F8" s="171" t="s">
        <v>651</v>
      </c>
      <c r="G8" s="171"/>
      <c r="H8" s="171"/>
      <c r="I8" s="171" t="s">
        <v>670</v>
      </c>
      <c r="J8" s="171"/>
      <c r="K8" s="171"/>
      <c r="L8" s="171" t="s">
        <v>671</v>
      </c>
      <c r="M8" s="171"/>
      <c r="N8" s="171"/>
      <c r="O8" s="171" t="s">
        <v>652</v>
      </c>
      <c r="P8" s="171"/>
      <c r="Q8" s="171"/>
      <c r="R8" s="171" t="s">
        <v>680</v>
      </c>
      <c r="S8" s="171"/>
      <c r="T8" s="171"/>
      <c r="U8" s="171" t="s">
        <v>653</v>
      </c>
      <c r="V8" s="171"/>
      <c r="W8" s="171"/>
      <c r="X8" s="171" t="s">
        <v>654</v>
      </c>
      <c r="Y8" s="171"/>
      <c r="Z8" s="171"/>
      <c r="AA8" s="171" t="s">
        <v>655</v>
      </c>
      <c r="AB8" s="171"/>
      <c r="AC8" s="171"/>
      <c r="AD8" s="171" t="s">
        <v>656</v>
      </c>
      <c r="AE8" s="171"/>
      <c r="AF8" s="171"/>
      <c r="AG8" s="171" t="s">
        <v>657</v>
      </c>
      <c r="AH8" s="171"/>
      <c r="AI8" s="171"/>
      <c r="AJ8" s="171" t="s">
        <v>658</v>
      </c>
      <c r="AK8" s="171"/>
      <c r="AL8" s="171"/>
      <c r="AM8" s="171" t="s">
        <v>672</v>
      </c>
      <c r="AN8" s="171"/>
      <c r="AO8" s="171"/>
      <c r="AP8" s="171" t="s">
        <v>659</v>
      </c>
      <c r="AQ8" s="171"/>
      <c r="AR8" s="171"/>
      <c r="AS8" s="171" t="s">
        <v>660</v>
      </c>
      <c r="AT8" s="171"/>
      <c r="AU8" s="171"/>
      <c r="AV8" s="171" t="s">
        <v>673</v>
      </c>
      <c r="AW8" s="171"/>
      <c r="AX8" s="171"/>
      <c r="AY8" s="171" t="s">
        <v>661</v>
      </c>
      <c r="AZ8" s="171"/>
      <c r="BA8" s="171"/>
      <c r="BB8" s="171" t="s">
        <v>662</v>
      </c>
      <c r="BC8" s="171"/>
      <c r="BD8" s="171"/>
      <c r="BE8" s="171" t="s">
        <v>674</v>
      </c>
      <c r="BF8" s="171"/>
      <c r="BG8" s="171"/>
      <c r="BH8" s="171" t="s">
        <v>663</v>
      </c>
      <c r="BI8" s="171"/>
      <c r="BJ8" s="171"/>
      <c r="BK8" s="171" t="s">
        <v>664</v>
      </c>
      <c r="BL8" s="171"/>
      <c r="BM8" s="171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30" customHeight="1" x14ac:dyDescent="0.25">
      <c r="A9" s="139"/>
      <c r="B9" s="139"/>
      <c r="C9" s="6" t="s">
        <v>644</v>
      </c>
      <c r="D9" s="6" t="s">
        <v>645</v>
      </c>
      <c r="E9" s="6" t="s">
        <v>646</v>
      </c>
      <c r="F9" s="6" t="s">
        <v>644</v>
      </c>
      <c r="G9" s="6" t="s">
        <v>645</v>
      </c>
      <c r="H9" s="6" t="s">
        <v>646</v>
      </c>
      <c r="I9" s="6" t="s">
        <v>644</v>
      </c>
      <c r="J9" s="6" t="s">
        <v>645</v>
      </c>
      <c r="K9" s="6" t="s">
        <v>646</v>
      </c>
      <c r="L9" s="6" t="s">
        <v>644</v>
      </c>
      <c r="M9" s="6" t="s">
        <v>645</v>
      </c>
      <c r="N9" s="6" t="s">
        <v>646</v>
      </c>
      <c r="O9" s="6" t="s">
        <v>644</v>
      </c>
      <c r="P9" s="6" t="s">
        <v>645</v>
      </c>
      <c r="Q9" s="6" t="s">
        <v>646</v>
      </c>
      <c r="R9" s="6" t="s">
        <v>644</v>
      </c>
      <c r="S9" s="6" t="s">
        <v>645</v>
      </c>
      <c r="T9" s="6" t="s">
        <v>646</v>
      </c>
      <c r="U9" s="6" t="s">
        <v>644</v>
      </c>
      <c r="V9" s="6" t="s">
        <v>645</v>
      </c>
      <c r="W9" s="6" t="s">
        <v>646</v>
      </c>
      <c r="X9" s="6" t="s">
        <v>644</v>
      </c>
      <c r="Y9" s="6" t="s">
        <v>645</v>
      </c>
      <c r="Z9" s="6" t="s">
        <v>646</v>
      </c>
      <c r="AA9" s="6" t="s">
        <v>644</v>
      </c>
      <c r="AB9" s="6" t="s">
        <v>645</v>
      </c>
      <c r="AC9" s="6" t="s">
        <v>646</v>
      </c>
      <c r="AD9" s="6" t="s">
        <v>644</v>
      </c>
      <c r="AE9" s="6" t="s">
        <v>645</v>
      </c>
      <c r="AF9" s="6" t="s">
        <v>646</v>
      </c>
      <c r="AG9" s="6" t="s">
        <v>644</v>
      </c>
      <c r="AH9" s="6" t="s">
        <v>645</v>
      </c>
      <c r="AI9" s="6" t="s">
        <v>646</v>
      </c>
      <c r="AJ9" s="6" t="s">
        <v>644</v>
      </c>
      <c r="AK9" s="6" t="s">
        <v>645</v>
      </c>
      <c r="AL9" s="6" t="s">
        <v>646</v>
      </c>
      <c r="AM9" s="6" t="s">
        <v>644</v>
      </c>
      <c r="AN9" s="6" t="s">
        <v>645</v>
      </c>
      <c r="AO9" s="6" t="s">
        <v>646</v>
      </c>
      <c r="AP9" s="6" t="s">
        <v>644</v>
      </c>
      <c r="AQ9" s="6" t="s">
        <v>645</v>
      </c>
      <c r="AR9" s="6" t="s">
        <v>646</v>
      </c>
      <c r="AS9" s="6" t="s">
        <v>644</v>
      </c>
      <c r="AT9" s="6" t="s">
        <v>645</v>
      </c>
      <c r="AU9" s="6" t="s">
        <v>646</v>
      </c>
      <c r="AV9" s="6" t="s">
        <v>644</v>
      </c>
      <c r="AW9" s="6" t="s">
        <v>645</v>
      </c>
      <c r="AX9" s="6" t="s">
        <v>646</v>
      </c>
      <c r="AY9" s="6" t="s">
        <v>644</v>
      </c>
      <c r="AZ9" s="6" t="s">
        <v>645</v>
      </c>
      <c r="BA9" s="6" t="s">
        <v>646</v>
      </c>
      <c r="BB9" s="6" t="s">
        <v>644</v>
      </c>
      <c r="BC9" s="6" t="s">
        <v>645</v>
      </c>
      <c r="BD9" s="6" t="s">
        <v>646</v>
      </c>
      <c r="BE9" s="6" t="s">
        <v>644</v>
      </c>
      <c r="BF9" s="6" t="s">
        <v>645</v>
      </c>
      <c r="BG9" s="6" t="s">
        <v>646</v>
      </c>
      <c r="BH9" s="6" t="s">
        <v>644</v>
      </c>
      <c r="BI9" s="6" t="s">
        <v>645</v>
      </c>
      <c r="BJ9" s="6" t="s">
        <v>646</v>
      </c>
      <c r="BK9" s="6" t="s">
        <v>644</v>
      </c>
      <c r="BL9" s="6" t="s">
        <v>645</v>
      </c>
      <c r="BM9" s="6" t="s">
        <v>646</v>
      </c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5" customHeight="1" x14ac:dyDescent="0.25">
      <c r="A10" s="3">
        <v>1</v>
      </c>
      <c r="B10" s="11">
        <v>2</v>
      </c>
      <c r="C10" s="11">
        <v>3</v>
      </c>
      <c r="D10" s="11">
        <v>4</v>
      </c>
      <c r="E10" s="3">
        <v>5</v>
      </c>
      <c r="F10" s="11">
        <v>6</v>
      </c>
      <c r="G10" s="11">
        <v>7</v>
      </c>
      <c r="H10" s="11">
        <v>8</v>
      </c>
      <c r="I10" s="3">
        <v>9</v>
      </c>
      <c r="J10" s="11">
        <v>10</v>
      </c>
      <c r="K10" s="11">
        <v>11</v>
      </c>
      <c r="L10" s="11">
        <v>12</v>
      </c>
      <c r="M10" s="3">
        <v>13</v>
      </c>
      <c r="N10" s="11">
        <v>14</v>
      </c>
      <c r="O10" s="11">
        <v>15</v>
      </c>
      <c r="P10" s="11">
        <v>16</v>
      </c>
      <c r="Q10" s="3">
        <v>17</v>
      </c>
      <c r="R10" s="11">
        <v>18</v>
      </c>
      <c r="S10" s="11">
        <v>19</v>
      </c>
      <c r="T10" s="11">
        <v>20</v>
      </c>
      <c r="U10" s="3">
        <v>21</v>
      </c>
      <c r="V10" s="11">
        <v>22</v>
      </c>
      <c r="W10" s="11">
        <v>23</v>
      </c>
      <c r="X10" s="11">
        <v>24</v>
      </c>
      <c r="Y10" s="3">
        <v>25</v>
      </c>
      <c r="Z10" s="11">
        <v>26</v>
      </c>
      <c r="AA10" s="11">
        <v>27</v>
      </c>
      <c r="AB10" s="11">
        <v>28</v>
      </c>
      <c r="AC10" s="3">
        <v>29</v>
      </c>
      <c r="AD10" s="11">
        <v>30</v>
      </c>
      <c r="AE10" s="11">
        <v>31</v>
      </c>
      <c r="AF10" s="11">
        <v>32</v>
      </c>
      <c r="AG10" s="3">
        <v>33</v>
      </c>
      <c r="AH10" s="11">
        <v>34</v>
      </c>
      <c r="AI10" s="11">
        <v>35</v>
      </c>
      <c r="AJ10" s="11">
        <v>36</v>
      </c>
      <c r="AK10" s="3">
        <v>37</v>
      </c>
      <c r="AL10" s="11">
        <v>38</v>
      </c>
      <c r="AM10" s="11">
        <v>39</v>
      </c>
      <c r="AN10" s="11">
        <v>40</v>
      </c>
      <c r="AO10" s="3">
        <v>41</v>
      </c>
      <c r="AP10" s="11">
        <v>42</v>
      </c>
      <c r="AQ10" s="11">
        <v>43</v>
      </c>
      <c r="AR10" s="11">
        <v>44</v>
      </c>
      <c r="AS10" s="3">
        <v>45</v>
      </c>
      <c r="AT10" s="11">
        <v>46</v>
      </c>
      <c r="AU10" s="11">
        <v>47</v>
      </c>
      <c r="AV10" s="11">
        <v>48</v>
      </c>
      <c r="AW10" s="3">
        <v>49</v>
      </c>
      <c r="AX10" s="11">
        <v>50</v>
      </c>
      <c r="AY10" s="11">
        <v>51</v>
      </c>
      <c r="AZ10" s="11">
        <v>52</v>
      </c>
      <c r="BA10" s="3">
        <v>53</v>
      </c>
      <c r="BB10" s="11">
        <v>54</v>
      </c>
      <c r="BC10" s="11">
        <v>55</v>
      </c>
      <c r="BD10" s="11">
        <v>56</v>
      </c>
      <c r="BE10" s="3">
        <v>57</v>
      </c>
      <c r="BF10" s="11">
        <v>58</v>
      </c>
      <c r="BG10" s="11">
        <v>59</v>
      </c>
      <c r="BH10" s="11">
        <v>60</v>
      </c>
      <c r="BI10" s="3">
        <v>61</v>
      </c>
      <c r="BJ10" s="11">
        <v>62</v>
      </c>
      <c r="BK10" s="11">
        <v>63</v>
      </c>
      <c r="BL10" s="11">
        <v>64</v>
      </c>
      <c r="BM10" s="3">
        <v>65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x14ac:dyDescent="0.25">
      <c r="A11" s="27"/>
      <c r="B11" s="36">
        <f>Stat!B10</f>
        <v>932001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256" x14ac:dyDescent="0.25">
      <c r="A12" s="27"/>
      <c r="B12" s="36">
        <f>Stat!B11</f>
        <v>932002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256" x14ac:dyDescent="0.25">
      <c r="A13" s="27"/>
      <c r="B13" s="36">
        <f>Stat!B12</f>
        <v>932003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256" x14ac:dyDescent="0.25">
      <c r="A14" s="27"/>
      <c r="B14" s="36">
        <f>Stat!B13</f>
        <v>932004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256" x14ac:dyDescent="0.25">
      <c r="A15" s="27"/>
      <c r="B15" s="36">
        <f>Stat!B14</f>
        <v>932005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256" x14ac:dyDescent="0.25">
      <c r="A16" s="27"/>
      <c r="B16" s="36">
        <f>Stat!B15</f>
        <v>932006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x14ac:dyDescent="0.25">
      <c r="A17" s="27"/>
      <c r="B17" s="36">
        <f>Stat!B16</f>
        <v>932007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x14ac:dyDescent="0.25">
      <c r="A18" s="27"/>
      <c r="B18" s="36">
        <f>Stat!B17</f>
        <v>932008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 x14ac:dyDescent="0.25">
      <c r="A19" s="27"/>
      <c r="B19" s="36">
        <f>Stat!B18</f>
        <v>932009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ht="14.25" customHeight="1" x14ac:dyDescent="0.25">
      <c r="A20" s="27"/>
      <c r="B20" s="36">
        <f>Stat!B19</f>
        <v>932010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x14ac:dyDescent="0.25">
      <c r="A21" s="27"/>
      <c r="B21" s="36">
        <f>Stat!B20</f>
        <v>932011</v>
      </c>
      <c r="C21" s="27"/>
      <c r="D21" s="27"/>
      <c r="E21" s="27"/>
      <c r="F21" s="27"/>
      <c r="G21" s="27"/>
      <c r="H21" s="27"/>
      <c r="I21" s="27"/>
      <c r="J21" s="29"/>
      <c r="K21" s="29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</row>
    <row r="22" spans="1:65" x14ac:dyDescent="0.25">
      <c r="A22" s="27"/>
      <c r="B22" s="36">
        <f>Stat!B21</f>
        <v>932012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x14ac:dyDescent="0.25">
      <c r="A23" s="27"/>
      <c r="B23" s="36">
        <f>Stat!B22</f>
        <v>932013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</row>
    <row r="24" spans="1:65" x14ac:dyDescent="0.25">
      <c r="A24" s="27"/>
      <c r="B24" s="36">
        <f>Stat!B23</f>
        <v>832002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5" x14ac:dyDescent="0.25">
      <c r="A25" s="27"/>
      <c r="B25" s="36">
        <f>Stat!B24</f>
        <v>932015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1:65" x14ac:dyDescent="0.25">
      <c r="A26" s="27"/>
      <c r="B26" s="36">
        <f>Stat!B25</f>
        <v>932016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x14ac:dyDescent="0.25">
      <c r="A27" s="27"/>
      <c r="B27" s="36">
        <f>Stat!B26</f>
        <v>932018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5" x14ac:dyDescent="0.25">
      <c r="A28" s="27"/>
      <c r="B28" s="36">
        <f>Stat!B27</f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</row>
    <row r="29" spans="1:65" x14ac:dyDescent="0.25">
      <c r="A29" s="27"/>
      <c r="B29" s="36">
        <f>Stat!B28</f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x14ac:dyDescent="0.25">
      <c r="A30" s="27"/>
      <c r="B30" s="36">
        <f>Stat!B29</f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x14ac:dyDescent="0.25">
      <c r="A31" s="27"/>
      <c r="B31" s="36">
        <f>Stat!B30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x14ac:dyDescent="0.25">
      <c r="A32" s="27"/>
      <c r="B32" s="36">
        <f>Stat!B31</f>
        <v>0</v>
      </c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0"/>
      <c r="P32" s="31"/>
      <c r="Q32" s="3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 x14ac:dyDescent="0.25">
      <c r="A33" s="27"/>
      <c r="B33" s="36">
        <f>Stat!B32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x14ac:dyDescent="0.25">
      <c r="A34" s="27"/>
      <c r="B34" s="36">
        <f>Stat!B33</f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x14ac:dyDescent="0.25">
      <c r="A35" s="27"/>
      <c r="B35" s="36">
        <f>Stat!B34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5" x14ac:dyDescent="0.25">
      <c r="A36" s="27"/>
      <c r="B36" s="36">
        <f>Stat!B35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 x14ac:dyDescent="0.25">
      <c r="A37" s="27"/>
      <c r="B37" s="36">
        <f>Stat!B36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x14ac:dyDescent="0.25">
      <c r="A38" s="27"/>
      <c r="B38" s="36">
        <f>Stat!B37</f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x14ac:dyDescent="0.25">
      <c r="A39" s="27"/>
      <c r="B39" s="36">
        <f>Stat!B38</f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x14ac:dyDescent="0.25">
      <c r="A40" s="27"/>
      <c r="B40" s="36">
        <f>Stat!B39</f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</row>
    <row r="41" spans="1:65" x14ac:dyDescent="0.25">
      <c r="A41" s="27"/>
      <c r="B41" s="36">
        <f>Stat!B40</f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</row>
    <row r="42" spans="1:65" x14ac:dyDescent="0.25">
      <c r="A42" s="27"/>
      <c r="B42" s="36">
        <f>Stat!B41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x14ac:dyDescent="0.25">
      <c r="A43" s="27"/>
      <c r="B43" s="36">
        <f>Stat!B42</f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</row>
    <row r="44" spans="1:65" x14ac:dyDescent="0.25">
      <c r="A44" s="27"/>
      <c r="B44" s="36">
        <f>Stat!B43</f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x14ac:dyDescent="0.25">
      <c r="A45" s="27"/>
      <c r="B45" s="36">
        <f>Stat!B44</f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x14ac:dyDescent="0.25">
      <c r="A46" s="27"/>
      <c r="B46" s="36">
        <f>Stat!B45</f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x14ac:dyDescent="0.25">
      <c r="A47" s="27"/>
      <c r="B47" s="36">
        <f>Stat!B46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x14ac:dyDescent="0.25">
      <c r="A48" s="27"/>
      <c r="B48" s="36">
        <f>Stat!B47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x14ac:dyDescent="0.25">
      <c r="A49" s="27"/>
      <c r="B49" s="36">
        <f>Stat!B48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x14ac:dyDescent="0.25">
      <c r="A50" s="27"/>
      <c r="B50" s="36">
        <f>Stat!B49</f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  <row r="51" spans="1:65" x14ac:dyDescent="0.25">
      <c r="A51" s="27"/>
      <c r="B51" s="36">
        <f>Stat!B50</f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</row>
    <row r="52" spans="1:65" x14ac:dyDescent="0.25">
      <c r="A52" s="27"/>
      <c r="B52" s="36">
        <f>Stat!B51</f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65" x14ac:dyDescent="0.25">
      <c r="A53" s="27"/>
      <c r="B53" s="36">
        <f>Stat!B52</f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x14ac:dyDescent="0.25">
      <c r="A54" s="27"/>
      <c r="B54" s="36">
        <f>Stat!B53</f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65" x14ac:dyDescent="0.25">
      <c r="A55" s="27"/>
      <c r="B55" s="36">
        <f>Stat!B54</f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</row>
    <row r="56" spans="1:65" x14ac:dyDescent="0.25">
      <c r="A56" s="27"/>
      <c r="B56" s="36">
        <f>Stat!B55</f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</row>
    <row r="57" spans="1:65" x14ac:dyDescent="0.25">
      <c r="A57" s="27"/>
      <c r="B57" s="36">
        <f>Stat!B56</f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</row>
    <row r="58" spans="1:65" x14ac:dyDescent="0.25">
      <c r="A58" s="27"/>
      <c r="B58" s="36">
        <f>Stat!B57</f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</row>
    <row r="59" spans="1:65" x14ac:dyDescent="0.25">
      <c r="A59" s="27"/>
      <c r="B59" s="36">
        <f>Stat!B58</f>
        <v>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</row>
    <row r="60" spans="1:65" x14ac:dyDescent="0.25">
      <c r="A60" s="27"/>
      <c r="B60" s="36">
        <f>Stat!B59</f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</row>
    <row r="61" spans="1:65" x14ac:dyDescent="0.25">
      <c r="A61" s="27"/>
      <c r="B61" s="36">
        <f>Stat!B60</f>
        <v>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</row>
    <row r="62" spans="1:65" x14ac:dyDescent="0.25">
      <c r="A62" s="27"/>
      <c r="B62" s="36">
        <f>Stat!B61</f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</row>
    <row r="63" spans="1:65" x14ac:dyDescent="0.25">
      <c r="A63" s="27"/>
      <c r="B63" s="36">
        <f>Stat!B62</f>
        <v>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</row>
    <row r="64" spans="1:65" x14ac:dyDescent="0.25">
      <c r="A64" s="27"/>
      <c r="B64" s="36">
        <f>Stat!B63</f>
        <v>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</row>
    <row r="65" spans="1:65" x14ac:dyDescent="0.25">
      <c r="A65" s="27"/>
      <c r="B65" s="36">
        <f>Stat!B64</f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</row>
    <row r="66" spans="1:65" x14ac:dyDescent="0.25">
      <c r="A66" s="27"/>
      <c r="B66" s="36">
        <f>Stat!B65</f>
        <v>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</row>
    <row r="67" spans="1:65" x14ac:dyDescent="0.25">
      <c r="A67" s="27"/>
      <c r="B67" s="36">
        <f>Stat!B66</f>
        <v>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</row>
    <row r="68" spans="1:65" x14ac:dyDescent="0.25">
      <c r="A68" s="27"/>
      <c r="B68" s="36">
        <f>Stat!B67</f>
        <v>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</row>
    <row r="69" spans="1:65" x14ac:dyDescent="0.25">
      <c r="A69" s="27"/>
      <c r="B69" s="36">
        <f>Stat!B68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</row>
    <row r="70" spans="1:65" x14ac:dyDescent="0.25">
      <c r="A70" s="27"/>
      <c r="B70" s="36">
        <f>Stat!B69</f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</row>
    <row r="71" spans="1:65" x14ac:dyDescent="0.25">
      <c r="A71" s="27"/>
      <c r="B71" s="36">
        <f>Stat!B70</f>
        <v>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</row>
    <row r="72" spans="1:65" x14ac:dyDescent="0.25">
      <c r="A72" s="27"/>
      <c r="B72" s="36">
        <f>Stat!B71</f>
        <v>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</row>
    <row r="73" spans="1:65" x14ac:dyDescent="0.25">
      <c r="A73" s="27"/>
      <c r="B73" s="36">
        <f>Stat!B72</f>
        <v>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</row>
    <row r="74" spans="1:65" x14ac:dyDescent="0.25">
      <c r="A74" s="27"/>
      <c r="B74" s="36">
        <f>Stat!B73</f>
        <v>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</row>
    <row r="75" spans="1:65" x14ac:dyDescent="0.25">
      <c r="A75" s="27"/>
      <c r="B75" s="36">
        <f>Stat!B74</f>
        <v>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</row>
    <row r="76" spans="1:65" x14ac:dyDescent="0.25">
      <c r="A76" s="27"/>
      <c r="B76" s="36">
        <f>Stat!B75</f>
        <v>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</row>
    <row r="77" spans="1:65" x14ac:dyDescent="0.25">
      <c r="A77" s="27"/>
      <c r="B77" s="36">
        <f>Stat!B76</f>
        <v>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</row>
    <row r="78" spans="1:65" x14ac:dyDescent="0.25">
      <c r="A78" s="27"/>
      <c r="B78" s="36">
        <f>Stat!B77</f>
        <v>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</row>
    <row r="79" spans="1:65" x14ac:dyDescent="0.25">
      <c r="A79" s="27"/>
      <c r="B79" s="36">
        <f>Stat!B78</f>
        <v>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</row>
    <row r="80" spans="1:65" x14ac:dyDescent="0.25">
      <c r="A80" s="27"/>
      <c r="B80" s="36">
        <f>Stat!B79</f>
        <v>0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</row>
    <row r="81" spans="1:65" x14ac:dyDescent="0.25">
      <c r="A81" s="27"/>
      <c r="B81" s="36">
        <f>Stat!B80</f>
        <v>0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</row>
    <row r="82" spans="1:65" x14ac:dyDescent="0.25">
      <c r="A82" s="27"/>
      <c r="B82" s="36">
        <f>Stat!B81</f>
        <v>0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</row>
    <row r="83" spans="1:65" x14ac:dyDescent="0.25">
      <c r="A83" s="27"/>
      <c r="B83" s="36">
        <f>Stat!B82</f>
        <v>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</row>
    <row r="84" spans="1:65" x14ac:dyDescent="0.25">
      <c r="A84" s="27"/>
      <c r="B84" s="36">
        <f>Stat!B83</f>
        <v>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</row>
    <row r="85" spans="1:65" x14ac:dyDescent="0.25">
      <c r="A85" s="27"/>
      <c r="B85" s="36">
        <f>Stat!B84</f>
        <v>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</row>
    <row r="86" spans="1:65" x14ac:dyDescent="0.25">
      <c r="A86" s="27"/>
      <c r="B86" s="36">
        <f>Stat!B85</f>
        <v>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</row>
    <row r="87" spans="1:65" x14ac:dyDescent="0.25">
      <c r="A87" s="27"/>
      <c r="B87" s="36">
        <f>Stat!B86</f>
        <v>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</row>
    <row r="88" spans="1:65" x14ac:dyDescent="0.25">
      <c r="A88" s="27"/>
      <c r="B88" s="36">
        <f>Stat!B87</f>
        <v>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</row>
    <row r="89" spans="1:65" x14ac:dyDescent="0.25">
      <c r="A89" s="27"/>
      <c r="B89" s="36">
        <f>Stat!B88</f>
        <v>0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</row>
    <row r="90" spans="1:65" x14ac:dyDescent="0.25">
      <c r="A90" s="27"/>
      <c r="B90" s="36">
        <f>Stat!B89</f>
        <v>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</row>
    <row r="91" spans="1:65" x14ac:dyDescent="0.25">
      <c r="A91" s="27"/>
      <c r="B91" s="36">
        <f>Stat!B90</f>
        <v>0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</row>
    <row r="92" spans="1:65" x14ac:dyDescent="0.25">
      <c r="A92" s="27"/>
      <c r="B92" s="36">
        <f>Stat!B91</f>
        <v>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</row>
    <row r="93" spans="1:65" x14ac:dyDescent="0.25">
      <c r="A93" s="27"/>
      <c r="B93" s="36">
        <f>Stat!B92</f>
        <v>0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</row>
    <row r="94" spans="1:65" x14ac:dyDescent="0.25">
      <c r="A94" s="27"/>
      <c r="B94" s="36">
        <f>Stat!B93</f>
        <v>0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</row>
    <row r="95" spans="1:65" x14ac:dyDescent="0.25">
      <c r="A95" s="27"/>
      <c r="B95" s="36">
        <f>Stat!B94</f>
        <v>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</row>
    <row r="96" spans="1:65" x14ac:dyDescent="0.25">
      <c r="A96" s="27"/>
      <c r="B96" s="36">
        <f>Stat!B95</f>
        <v>0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</row>
    <row r="97" spans="1:65" x14ac:dyDescent="0.25">
      <c r="A97" s="27"/>
      <c r="B97" s="36">
        <f>Stat!B96</f>
        <v>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</row>
    <row r="98" spans="1:65" x14ac:dyDescent="0.25">
      <c r="A98" s="27"/>
      <c r="B98" s="36">
        <f>Stat!B97</f>
        <v>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</row>
    <row r="99" spans="1:65" x14ac:dyDescent="0.25">
      <c r="A99" s="27"/>
      <c r="B99" s="36">
        <f>Stat!B98</f>
        <v>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</row>
    <row r="100" spans="1:65" x14ac:dyDescent="0.25">
      <c r="A100" s="27"/>
      <c r="B100" s="36">
        <f>Stat!B99</f>
        <v>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</row>
    <row r="101" spans="1:65" x14ac:dyDescent="0.25">
      <c r="A101" s="27"/>
      <c r="B101" s="36">
        <f>Stat!B100</f>
        <v>0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</row>
    <row r="102" spans="1:65" x14ac:dyDescent="0.25">
      <c r="A102" s="27"/>
      <c r="B102" s="36">
        <f>Stat!B101</f>
        <v>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</row>
    <row r="103" spans="1:65" x14ac:dyDescent="0.25">
      <c r="A103" s="27"/>
      <c r="B103" s="36">
        <f>Stat!B102</f>
        <v>0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</row>
    <row r="104" spans="1:65" x14ac:dyDescent="0.25">
      <c r="A104" s="27"/>
      <c r="B104" s="36">
        <f>Stat!B103</f>
        <v>0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</row>
    <row r="105" spans="1:65" x14ac:dyDescent="0.25">
      <c r="A105" s="27"/>
      <c r="B105" s="36">
        <f>Stat!B104</f>
        <v>0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</row>
    <row r="106" spans="1:65" x14ac:dyDescent="0.25">
      <c r="A106" s="27"/>
      <c r="B106" s="36">
        <f>Stat!B105</f>
        <v>0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</row>
    <row r="107" spans="1:65" x14ac:dyDescent="0.25">
      <c r="A107" s="27"/>
      <c r="B107" s="36">
        <f>Stat!B106</f>
        <v>0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</row>
    <row r="108" spans="1:65" x14ac:dyDescent="0.25">
      <c r="A108" s="27"/>
      <c r="B108" s="36">
        <f>Stat!B107</f>
        <v>0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x14ac:dyDescent="0.25">
      <c r="A109" s="27"/>
      <c r="B109" s="36">
        <f>Stat!B108</f>
        <v>0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</row>
    <row r="110" spans="1:65" x14ac:dyDescent="0.25">
      <c r="A110" s="27"/>
      <c r="B110" s="36">
        <f>Stat!B109</f>
        <v>0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</row>
    <row r="111" spans="1:65" x14ac:dyDescent="0.25">
      <c r="A111" s="27"/>
      <c r="B111" s="36">
        <f>Stat!B110</f>
        <v>0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</row>
    <row r="112" spans="1:65" x14ac:dyDescent="0.25">
      <c r="A112" s="27"/>
      <c r="B112" s="36">
        <f>Stat!B111</f>
        <v>0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</row>
    <row r="113" spans="1:65" x14ac:dyDescent="0.25">
      <c r="A113" s="27"/>
      <c r="B113" s="36">
        <f>Stat!B112</f>
        <v>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</row>
    <row r="114" spans="1:65" x14ac:dyDescent="0.25">
      <c r="A114" s="27"/>
      <c r="B114" s="36">
        <f>Stat!B113</f>
        <v>0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</row>
    <row r="115" spans="1:65" x14ac:dyDescent="0.25">
      <c r="A115" s="27"/>
      <c r="B115" s="36">
        <f>Stat!B114</f>
        <v>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</row>
    <row r="116" spans="1:65" x14ac:dyDescent="0.25">
      <c r="A116" s="27"/>
      <c r="B116" s="36">
        <f>Stat!B115</f>
        <v>0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</row>
    <row r="117" spans="1:65" x14ac:dyDescent="0.25">
      <c r="A117" s="27"/>
      <c r="B117" s="36">
        <f>Stat!B116</f>
        <v>0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</row>
    <row r="118" spans="1:65" x14ac:dyDescent="0.25">
      <c r="A118" s="27"/>
      <c r="B118" s="36">
        <f>Stat!B117</f>
        <v>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</row>
    <row r="119" spans="1:65" x14ac:dyDescent="0.25">
      <c r="A119" s="27"/>
      <c r="B119" s="36">
        <f>Stat!B118</f>
        <v>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</row>
    <row r="120" spans="1:65" x14ac:dyDescent="0.25">
      <c r="A120" s="27"/>
      <c r="B120" s="36">
        <f>Stat!B119</f>
        <v>0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</row>
    <row r="121" spans="1:65" x14ac:dyDescent="0.25">
      <c r="A121" s="27"/>
      <c r="B121" s="36">
        <f>Stat!B120</f>
        <v>0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</row>
    <row r="122" spans="1:65" x14ac:dyDescent="0.25">
      <c r="A122" s="27"/>
      <c r="B122" s="36">
        <f>Stat!B121</f>
        <v>0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</row>
    <row r="123" spans="1:65" x14ac:dyDescent="0.25">
      <c r="A123" s="27"/>
      <c r="B123" s="36">
        <f>Stat!B122</f>
        <v>0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</row>
    <row r="124" spans="1:65" x14ac:dyDescent="0.25">
      <c r="A124" s="27"/>
      <c r="B124" s="36">
        <f>Stat!B123</f>
        <v>0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</row>
    <row r="125" spans="1:65" x14ac:dyDescent="0.25">
      <c r="A125" s="27"/>
      <c r="B125" s="36">
        <f>Stat!B124</f>
        <v>0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</row>
    <row r="126" spans="1:65" x14ac:dyDescent="0.25">
      <c r="A126" s="27"/>
      <c r="B126" s="36">
        <f>Stat!B125</f>
        <v>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</row>
    <row r="127" spans="1:65" x14ac:dyDescent="0.25">
      <c r="A127" s="27"/>
      <c r="B127" s="36">
        <f>Stat!B126</f>
        <v>0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</row>
    <row r="128" spans="1:65" x14ac:dyDescent="0.25">
      <c r="A128" s="27"/>
      <c r="B128" s="36">
        <f>Stat!B127</f>
        <v>0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</row>
    <row r="129" spans="1:65" x14ac:dyDescent="0.25">
      <c r="A129" s="27"/>
      <c r="B129" s="36">
        <f>Stat!B128</f>
        <v>0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</row>
    <row r="130" spans="1:65" x14ac:dyDescent="0.25">
      <c r="A130" s="27"/>
      <c r="B130" s="36">
        <f>Stat!B129</f>
        <v>0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</row>
    <row r="131" spans="1:65" x14ac:dyDescent="0.25">
      <c r="A131" s="27"/>
      <c r="B131" s="36">
        <f>Stat!B130</f>
        <v>0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</row>
    <row r="132" spans="1:65" x14ac:dyDescent="0.25">
      <c r="A132" s="27"/>
      <c r="B132" s="36">
        <f>Stat!B131</f>
        <v>0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</row>
    <row r="133" spans="1:65" x14ac:dyDescent="0.25">
      <c r="A133" s="27"/>
      <c r="B133" s="36">
        <f>Stat!B132</f>
        <v>0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</row>
    <row r="134" spans="1:65" x14ac:dyDescent="0.25">
      <c r="A134" s="27"/>
      <c r="B134" s="36">
        <f>Stat!B133</f>
        <v>0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</row>
    <row r="135" spans="1:65" x14ac:dyDescent="0.25">
      <c r="A135" s="27"/>
      <c r="B135" s="36">
        <f>Stat!B134</f>
        <v>0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</row>
    <row r="136" spans="1:65" x14ac:dyDescent="0.25">
      <c r="A136" s="27"/>
      <c r="B136" s="36">
        <f>Stat!B135</f>
        <v>0</v>
      </c>
      <c r="C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</row>
    <row r="137" spans="1:65" x14ac:dyDescent="0.25">
      <c r="A137" s="27"/>
      <c r="B137" s="36">
        <f>Stat!B136</f>
        <v>0</v>
      </c>
      <c r="C137" s="3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1:65" x14ac:dyDescent="0.25">
      <c r="A138" s="27"/>
      <c r="B138" s="36">
        <f>Stat!B137</f>
        <v>0</v>
      </c>
      <c r="C138" s="35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</row>
    <row r="139" spans="1:65" x14ac:dyDescent="0.25">
      <c r="A139" s="27"/>
      <c r="B139" s="36">
        <f>Stat!B138</f>
        <v>0</v>
      </c>
      <c r="C139" s="35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</row>
    <row r="140" spans="1:65" x14ac:dyDescent="0.25">
      <c r="A140" s="27"/>
      <c r="B140" s="36">
        <f>Stat!B139</f>
        <v>0</v>
      </c>
      <c r="C140" s="35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</row>
    <row r="141" spans="1:65" x14ac:dyDescent="0.25">
      <c r="A141" s="27"/>
      <c r="B141" s="36">
        <f>Stat!B140</f>
        <v>0</v>
      </c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</row>
    <row r="142" spans="1:65" x14ac:dyDescent="0.25">
      <c r="A142" s="27"/>
      <c r="B142" s="36">
        <f>Stat!B141</f>
        <v>0</v>
      </c>
      <c r="C142" s="35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</row>
    <row r="143" spans="1:65" x14ac:dyDescent="0.25">
      <c r="A143" s="27"/>
      <c r="B143" s="36">
        <f>Stat!B142</f>
        <v>0</v>
      </c>
      <c r="C143" s="35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</row>
    <row r="144" spans="1:65" x14ac:dyDescent="0.25">
      <c r="A144" s="27"/>
      <c r="B144" s="36">
        <f>Stat!B143</f>
        <v>0</v>
      </c>
      <c r="C144" s="35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</row>
    <row r="145" spans="1:65" x14ac:dyDescent="0.25">
      <c r="A145" s="27"/>
      <c r="B145" s="36">
        <f>Stat!B144</f>
        <v>0</v>
      </c>
      <c r="C145" s="35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</row>
    <row r="146" spans="1:65" x14ac:dyDescent="0.25">
      <c r="A146" s="27"/>
      <c r="B146" s="36">
        <f>Stat!B145</f>
        <v>0</v>
      </c>
      <c r="C146" s="35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</row>
    <row r="147" spans="1:65" x14ac:dyDescent="0.25">
      <c r="A147" s="27"/>
      <c r="B147" s="36">
        <f>Stat!B146</f>
        <v>0</v>
      </c>
      <c r="C147" s="35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</row>
    <row r="148" spans="1:65" x14ac:dyDescent="0.25">
      <c r="A148" s="27"/>
      <c r="B148" s="36">
        <f>Stat!B147</f>
        <v>0</v>
      </c>
      <c r="C148" s="35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</row>
    <row r="149" spans="1:65" x14ac:dyDescent="0.25">
      <c r="A149" s="27"/>
      <c r="B149" s="36">
        <f>Stat!B148</f>
        <v>0</v>
      </c>
      <c r="C149" s="35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</row>
    <row r="150" spans="1:65" x14ac:dyDescent="0.25">
      <c r="A150" s="27"/>
      <c r="B150" s="36">
        <f>Stat!B149</f>
        <v>0</v>
      </c>
      <c r="C150" s="35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</row>
    <row r="151" spans="1:65" x14ac:dyDescent="0.25">
      <c r="A151" s="27"/>
      <c r="B151" s="36">
        <f>Stat!B150</f>
        <v>0</v>
      </c>
      <c r="C151" s="3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</row>
    <row r="152" spans="1:65" x14ac:dyDescent="0.25">
      <c r="A152" s="27"/>
      <c r="B152" s="36">
        <f>Stat!B151</f>
        <v>0</v>
      </c>
      <c r="C152" s="35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</row>
    <row r="153" spans="1:65" x14ac:dyDescent="0.25">
      <c r="A153" s="27"/>
      <c r="B153" s="36">
        <f>Stat!B152</f>
        <v>0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</row>
    <row r="154" spans="1:65" x14ac:dyDescent="0.25">
      <c r="A154" s="27"/>
      <c r="B154" s="36">
        <f>Stat!B153</f>
        <v>0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</row>
    <row r="155" spans="1:65" x14ac:dyDescent="0.25">
      <c r="A155" s="27"/>
      <c r="B155" s="36">
        <f>Stat!B154</f>
        <v>0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</row>
    <row r="156" spans="1:65" x14ac:dyDescent="0.25">
      <c r="A156" s="27"/>
      <c r="B156" s="36">
        <f>Stat!B155</f>
        <v>0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</row>
    <row r="157" spans="1:65" x14ac:dyDescent="0.25">
      <c r="A157" s="27"/>
      <c r="B157" s="36">
        <f>Stat!B156</f>
        <v>0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</row>
    <row r="158" spans="1:65" x14ac:dyDescent="0.25">
      <c r="A158" s="27"/>
      <c r="B158" s="36">
        <f>Stat!B157</f>
        <v>0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</row>
    <row r="159" spans="1:65" x14ac:dyDescent="0.25">
      <c r="A159" s="27"/>
      <c r="B159" s="36">
        <f>Stat!B158</f>
        <v>0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</row>
    <row r="160" spans="1:65" x14ac:dyDescent="0.25">
      <c r="A160" s="27"/>
      <c r="B160" s="36">
        <f>Stat!B159</f>
        <v>0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</row>
    <row r="161" spans="1:65" x14ac:dyDescent="0.25">
      <c r="A161" s="27"/>
      <c r="B161" s="36">
        <f>Stat!B160</f>
        <v>0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</row>
    <row r="162" spans="1:65" x14ac:dyDescent="0.25">
      <c r="A162" s="27"/>
      <c r="B162" s="36">
        <f>Stat!B161</f>
        <v>0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</row>
    <row r="163" spans="1:65" x14ac:dyDescent="0.25">
      <c r="A163" s="27"/>
      <c r="B163" s="36">
        <f>Stat!B162</f>
        <v>0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</row>
    <row r="164" spans="1:65" x14ac:dyDescent="0.25">
      <c r="A164" s="27"/>
      <c r="B164" s="36">
        <f>Stat!B163</f>
        <v>0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</row>
    <row r="165" spans="1:65" x14ac:dyDescent="0.25">
      <c r="A165" s="27"/>
      <c r="B165" s="36">
        <f>Stat!B164</f>
        <v>0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</row>
    <row r="166" spans="1:65" x14ac:dyDescent="0.25">
      <c r="A166" s="27"/>
      <c r="B166" s="36">
        <f>Stat!B165</f>
        <v>0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</row>
    <row r="167" spans="1:65" x14ac:dyDescent="0.25">
      <c r="A167" s="27"/>
      <c r="B167" s="36">
        <f>Stat!B166</f>
        <v>0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</row>
    <row r="168" spans="1:65" x14ac:dyDescent="0.25">
      <c r="A168" s="27"/>
      <c r="B168" s="36">
        <f>Stat!B167</f>
        <v>0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</row>
    <row r="169" spans="1:65" x14ac:dyDescent="0.25">
      <c r="A169" s="27"/>
      <c r="B169" s="36">
        <f>Stat!B168</f>
        <v>0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</row>
    <row r="170" spans="1:65" x14ac:dyDescent="0.25">
      <c r="A170" s="27"/>
      <c r="B170" s="36">
        <f>Stat!B169</f>
        <v>0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</row>
    <row r="171" spans="1:65" x14ac:dyDescent="0.25">
      <c r="A171" s="27"/>
      <c r="B171" s="36">
        <f>Stat!B170</f>
        <v>0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</row>
    <row r="172" spans="1:65" x14ac:dyDescent="0.25">
      <c r="A172" s="27"/>
      <c r="B172" s="36">
        <f>Stat!B171</f>
        <v>0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</row>
    <row r="173" spans="1:65" x14ac:dyDescent="0.25">
      <c r="A173" s="27"/>
      <c r="B173" s="36">
        <f>Stat!B172</f>
        <v>0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</row>
    <row r="174" spans="1:65" x14ac:dyDescent="0.25">
      <c r="A174" s="27"/>
      <c r="B174" s="36">
        <f>Stat!B173</f>
        <v>0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</row>
    <row r="175" spans="1:65" x14ac:dyDescent="0.25">
      <c r="A175" s="27"/>
      <c r="B175" s="36">
        <f>Stat!B174</f>
        <v>0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</row>
    <row r="176" spans="1:65" x14ac:dyDescent="0.25">
      <c r="A176" s="27"/>
      <c r="B176" s="36">
        <f>Stat!B175</f>
        <v>0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</row>
    <row r="177" spans="1:65" x14ac:dyDescent="0.25">
      <c r="A177" s="27"/>
      <c r="B177" s="36">
        <f>Stat!B176</f>
        <v>0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</row>
    <row r="178" spans="1:65" x14ac:dyDescent="0.25">
      <c r="A178" s="27"/>
      <c r="B178" s="36">
        <f>Stat!B177</f>
        <v>0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</row>
    <row r="179" spans="1:65" x14ac:dyDescent="0.25">
      <c r="A179" s="27"/>
      <c r="B179" s="36">
        <f>Stat!B178</f>
        <v>0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</row>
    <row r="180" spans="1:65" x14ac:dyDescent="0.25">
      <c r="A180" s="27"/>
      <c r="B180" s="36">
        <f>Stat!B179</f>
        <v>0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</row>
    <row r="181" spans="1:65" x14ac:dyDescent="0.25">
      <c r="A181" s="27"/>
      <c r="B181" s="36">
        <f>Stat!B180</f>
        <v>0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</row>
    <row r="182" spans="1:65" x14ac:dyDescent="0.25">
      <c r="A182" s="27"/>
      <c r="B182" s="36">
        <f>Stat!B181</f>
        <v>0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</row>
    <row r="183" spans="1:65" x14ac:dyDescent="0.25">
      <c r="A183" s="27"/>
      <c r="B183" s="36">
        <f>Stat!B182</f>
        <v>0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</row>
    <row r="184" spans="1:65" x14ac:dyDescent="0.25">
      <c r="A184" s="27"/>
      <c r="B184" s="36">
        <f>Stat!B183</f>
        <v>0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</row>
    <row r="185" spans="1:65" x14ac:dyDescent="0.25">
      <c r="A185" s="27"/>
      <c r="B185" s="36">
        <f>Stat!B184</f>
        <v>0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</row>
    <row r="186" spans="1:65" x14ac:dyDescent="0.25">
      <c r="A186" s="27"/>
      <c r="B186" s="36">
        <f>Stat!B185</f>
        <v>0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</row>
    <row r="187" spans="1:65" x14ac:dyDescent="0.25">
      <c r="A187" s="27"/>
      <c r="B187" s="36">
        <f>Stat!B186</f>
        <v>0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</row>
    <row r="188" spans="1:65" x14ac:dyDescent="0.25">
      <c r="A188" s="27"/>
      <c r="B188" s="36">
        <f>Stat!B187</f>
        <v>0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</row>
    <row r="189" spans="1:65" x14ac:dyDescent="0.25">
      <c r="A189" s="27"/>
      <c r="B189" s="36">
        <f>Stat!B188</f>
        <v>0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</row>
    <row r="190" spans="1:65" x14ac:dyDescent="0.25">
      <c r="A190" s="27"/>
      <c r="B190" s="36">
        <f>Stat!B189</f>
        <v>0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</row>
    <row r="191" spans="1:65" x14ac:dyDescent="0.25">
      <c r="A191" s="27"/>
      <c r="B191" s="36">
        <f>Stat!B190</f>
        <v>0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</row>
    <row r="192" spans="1:65" x14ac:dyDescent="0.25">
      <c r="A192" s="27"/>
      <c r="B192" s="36">
        <f>Stat!B191</f>
        <v>0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</row>
    <row r="193" spans="1:65" x14ac:dyDescent="0.25">
      <c r="A193" s="27"/>
      <c r="B193" s="36">
        <f>Stat!B192</f>
        <v>0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</row>
    <row r="194" spans="1:65" x14ac:dyDescent="0.25">
      <c r="A194" s="27"/>
      <c r="B194" s="36">
        <f>Stat!B193</f>
        <v>0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</row>
    <row r="195" spans="1:65" x14ac:dyDescent="0.25">
      <c r="A195" s="27"/>
      <c r="B195" s="36">
        <f>Stat!B194</f>
        <v>0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</row>
    <row r="196" spans="1:65" x14ac:dyDescent="0.25">
      <c r="A196" s="27"/>
      <c r="B196" s="36">
        <f>Stat!B195</f>
        <v>0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</row>
    <row r="197" spans="1:65" x14ac:dyDescent="0.25">
      <c r="A197" s="27"/>
      <c r="B197" s="36">
        <f>Stat!B196</f>
        <v>0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</row>
    <row r="198" spans="1:65" x14ac:dyDescent="0.25">
      <c r="A198" s="27"/>
      <c r="B198" s="36">
        <f>Stat!B197</f>
        <v>0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</row>
    <row r="199" spans="1:65" x14ac:dyDescent="0.25">
      <c r="A199" s="27"/>
      <c r="B199" s="36">
        <f>Stat!B198</f>
        <v>0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</row>
    <row r="200" spans="1:65" x14ac:dyDescent="0.25">
      <c r="A200" s="27"/>
      <c r="B200" s="36">
        <f>Stat!B199</f>
        <v>0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</row>
    <row r="201" spans="1:65" x14ac:dyDescent="0.25">
      <c r="A201" s="27"/>
      <c r="B201" s="36">
        <f>Stat!B200</f>
        <v>0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</row>
    <row r="202" spans="1:65" x14ac:dyDescent="0.25">
      <c r="A202" s="27"/>
      <c r="B202" s="36">
        <f>Stat!B201</f>
        <v>0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</row>
    <row r="203" spans="1:65" x14ac:dyDescent="0.25">
      <c r="A203" s="27"/>
      <c r="B203" s="36">
        <f>Stat!B202</f>
        <v>0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</row>
    <row r="204" spans="1:65" x14ac:dyDescent="0.25">
      <c r="A204" s="27"/>
      <c r="B204" s="36">
        <f>Stat!B203</f>
        <v>0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</row>
    <row r="205" spans="1:65" x14ac:dyDescent="0.25">
      <c r="A205" s="27"/>
      <c r="B205" s="36">
        <f>Stat!B204</f>
        <v>0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</row>
    <row r="206" spans="1:65" x14ac:dyDescent="0.25">
      <c r="A206" s="27"/>
      <c r="B206" s="36">
        <f>Stat!B205</f>
        <v>0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</row>
    <row r="207" spans="1:65" x14ac:dyDescent="0.25">
      <c r="A207" s="27"/>
      <c r="B207" s="36">
        <f>Stat!B206</f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x14ac:dyDescent="0.25">
      <c r="A208" s="27"/>
      <c r="B208" s="36">
        <f>Stat!B207</f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x14ac:dyDescent="0.25">
      <c r="A209" s="27"/>
      <c r="B209" s="36">
        <f>Stat!B208</f>
        <v>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x14ac:dyDescent="0.25">
      <c r="A210" s="27"/>
      <c r="B210" s="36">
        <f>Stat!B209</f>
        <v>0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</sheetData>
  <mergeCells count="30">
    <mergeCell ref="A1:H1"/>
    <mergeCell ref="I1:Q1"/>
    <mergeCell ref="A2:Q2"/>
    <mergeCell ref="A3:Q3"/>
    <mergeCell ref="A4:Q4"/>
    <mergeCell ref="A6:B6"/>
    <mergeCell ref="A7:A9"/>
    <mergeCell ref="B7:B9"/>
    <mergeCell ref="C7:BM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BH8:BJ8"/>
    <mergeCell ref="BK8:BM8"/>
    <mergeCell ref="AP8:AR8"/>
    <mergeCell ref="AS8:AU8"/>
    <mergeCell ref="AV8:AX8"/>
    <mergeCell ref="AY8:BA8"/>
    <mergeCell ref="BB8:BD8"/>
    <mergeCell ref="BE8:BG8"/>
  </mergeCells>
  <conditionalFormatting sqref="K11:K20 N11:N32 Q11:S11 Q12:Q32 K22:K32">
    <cfRule type="cellIs" dxfId="2" priority="1" stopIfTrue="1" operator="greaterThan">
      <formula>0.25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22:H31 C11:H20 C6:BM6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/>
  <headerFooter alignWithMargins="0"/>
  <ignoredErrors>
    <ignoredError sqref="C6 D6:BC6 BD6:BM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Q2"/>
    </sheetView>
  </sheetViews>
  <sheetFormatPr defaultRowHeight="15" x14ac:dyDescent="0.25"/>
  <cols>
    <col min="1" max="1" width="5.140625" style="56" customWidth="1"/>
    <col min="2" max="2" width="17" style="56" customWidth="1"/>
    <col min="3" max="8" width="9.42578125" style="56" customWidth="1"/>
    <col min="9" max="17" width="8.5703125" style="56" customWidth="1"/>
    <col min="18" max="16384" width="9.140625" style="55"/>
  </cols>
  <sheetData>
    <row r="1" spans="1:256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40" t="s">
        <v>1154</v>
      </c>
      <c r="J1" s="140"/>
      <c r="K1" s="140"/>
      <c r="L1" s="140"/>
      <c r="M1" s="140"/>
      <c r="N1" s="140"/>
      <c r="O1" s="140"/>
      <c r="P1" s="140"/>
      <c r="Q1" s="14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23.25" x14ac:dyDescent="0.35">
      <c r="A2" s="141" t="s">
        <v>638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3.25" x14ac:dyDescent="0.35">
      <c r="A3" s="141" t="s">
        <v>620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23.25" x14ac:dyDescent="0.35">
      <c r="A4" s="141" t="s">
        <v>683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x14ac:dyDescent="0.25">
      <c r="A6" s="167" t="s">
        <v>665</v>
      </c>
      <c r="B6" s="167"/>
      <c r="C6" s="3">
        <f t="shared" ref="C6:AH6" si="0">SUM(C11:C210)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3">
        <f t="shared" si="0"/>
        <v>0</v>
      </c>
      <c r="AD6" s="3">
        <f t="shared" si="0"/>
        <v>0</v>
      </c>
      <c r="AE6" s="3">
        <f t="shared" si="0"/>
        <v>0</v>
      </c>
      <c r="AF6" s="3">
        <f t="shared" si="0"/>
        <v>0</v>
      </c>
      <c r="AG6" s="3">
        <f t="shared" si="0"/>
        <v>0</v>
      </c>
      <c r="AH6" s="3">
        <f t="shared" si="0"/>
        <v>0</v>
      </c>
      <c r="AI6" s="3">
        <f t="shared" ref="AI6:BM6" si="1">SUM(AI11:AI210)</f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  <c r="AM6" s="3">
        <f t="shared" si="1"/>
        <v>0</v>
      </c>
      <c r="AN6" s="3">
        <f t="shared" si="1"/>
        <v>0</v>
      </c>
      <c r="AO6" s="3">
        <f t="shared" si="1"/>
        <v>0</v>
      </c>
      <c r="AP6" s="3">
        <f t="shared" si="1"/>
        <v>0</v>
      </c>
      <c r="AQ6" s="3">
        <f t="shared" si="1"/>
        <v>0</v>
      </c>
      <c r="AR6" s="3">
        <f t="shared" si="1"/>
        <v>0</v>
      </c>
      <c r="AS6" s="3">
        <f t="shared" si="1"/>
        <v>0</v>
      </c>
      <c r="AT6" s="3">
        <f t="shared" si="1"/>
        <v>0</v>
      </c>
      <c r="AU6" s="3">
        <f t="shared" si="1"/>
        <v>0</v>
      </c>
      <c r="AV6" s="3">
        <f t="shared" si="1"/>
        <v>0</v>
      </c>
      <c r="AW6" s="3">
        <f t="shared" si="1"/>
        <v>0</v>
      </c>
      <c r="AX6" s="3">
        <f t="shared" si="1"/>
        <v>0</v>
      </c>
      <c r="AY6" s="3">
        <f t="shared" si="1"/>
        <v>0</v>
      </c>
      <c r="AZ6" s="3">
        <f t="shared" si="1"/>
        <v>0</v>
      </c>
      <c r="BA6" s="3">
        <f t="shared" si="1"/>
        <v>0</v>
      </c>
      <c r="BB6" s="3">
        <f t="shared" si="1"/>
        <v>0</v>
      </c>
      <c r="BC6" s="3">
        <f t="shared" si="1"/>
        <v>0</v>
      </c>
      <c r="BD6" s="3">
        <f t="shared" si="1"/>
        <v>0</v>
      </c>
      <c r="BE6" s="3">
        <f t="shared" si="1"/>
        <v>0</v>
      </c>
      <c r="BF6" s="3">
        <f t="shared" si="1"/>
        <v>0</v>
      </c>
      <c r="BG6" s="3">
        <f t="shared" si="1"/>
        <v>0</v>
      </c>
      <c r="BH6" s="3">
        <f t="shared" si="1"/>
        <v>0</v>
      </c>
      <c r="BI6" s="3">
        <f t="shared" si="1"/>
        <v>0</v>
      </c>
      <c r="BJ6" s="3">
        <f t="shared" si="1"/>
        <v>0</v>
      </c>
      <c r="BK6" s="3">
        <f t="shared" si="1"/>
        <v>0</v>
      </c>
      <c r="BL6" s="3">
        <f t="shared" si="1"/>
        <v>0</v>
      </c>
      <c r="BM6" s="3">
        <f t="shared" si="1"/>
        <v>0</v>
      </c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4.85" customHeight="1" x14ac:dyDescent="0.25">
      <c r="A7" s="139" t="s">
        <v>632</v>
      </c>
      <c r="B7" s="139" t="s">
        <v>682</v>
      </c>
      <c r="C7" s="168" t="s">
        <v>640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25.35" customHeight="1" x14ac:dyDescent="0.25">
      <c r="A8" s="139"/>
      <c r="B8" s="139"/>
      <c r="C8" s="171" t="s">
        <v>650</v>
      </c>
      <c r="D8" s="171"/>
      <c r="E8" s="171"/>
      <c r="F8" s="171" t="s">
        <v>651</v>
      </c>
      <c r="G8" s="171"/>
      <c r="H8" s="171"/>
      <c r="I8" s="171" t="s">
        <v>670</v>
      </c>
      <c r="J8" s="171"/>
      <c r="K8" s="171"/>
      <c r="L8" s="171" t="s">
        <v>671</v>
      </c>
      <c r="M8" s="171"/>
      <c r="N8" s="171"/>
      <c r="O8" s="171" t="s">
        <v>652</v>
      </c>
      <c r="P8" s="171"/>
      <c r="Q8" s="171"/>
      <c r="R8" s="171" t="s">
        <v>680</v>
      </c>
      <c r="S8" s="171"/>
      <c r="T8" s="171"/>
      <c r="U8" s="171" t="s">
        <v>653</v>
      </c>
      <c r="V8" s="171"/>
      <c r="W8" s="171"/>
      <c r="X8" s="171" t="s">
        <v>654</v>
      </c>
      <c r="Y8" s="171"/>
      <c r="Z8" s="171"/>
      <c r="AA8" s="171" t="s">
        <v>655</v>
      </c>
      <c r="AB8" s="171"/>
      <c r="AC8" s="171"/>
      <c r="AD8" s="171" t="s">
        <v>656</v>
      </c>
      <c r="AE8" s="171"/>
      <c r="AF8" s="171"/>
      <c r="AG8" s="171" t="s">
        <v>657</v>
      </c>
      <c r="AH8" s="171"/>
      <c r="AI8" s="171"/>
      <c r="AJ8" s="171" t="s">
        <v>658</v>
      </c>
      <c r="AK8" s="171"/>
      <c r="AL8" s="171"/>
      <c r="AM8" s="171" t="s">
        <v>672</v>
      </c>
      <c r="AN8" s="171"/>
      <c r="AO8" s="171"/>
      <c r="AP8" s="171" t="s">
        <v>659</v>
      </c>
      <c r="AQ8" s="171"/>
      <c r="AR8" s="171"/>
      <c r="AS8" s="171" t="s">
        <v>660</v>
      </c>
      <c r="AT8" s="171"/>
      <c r="AU8" s="171"/>
      <c r="AV8" s="171" t="s">
        <v>673</v>
      </c>
      <c r="AW8" s="171"/>
      <c r="AX8" s="171"/>
      <c r="AY8" s="171" t="s">
        <v>661</v>
      </c>
      <c r="AZ8" s="171"/>
      <c r="BA8" s="171"/>
      <c r="BB8" s="171" t="s">
        <v>662</v>
      </c>
      <c r="BC8" s="171"/>
      <c r="BD8" s="171"/>
      <c r="BE8" s="171" t="s">
        <v>674</v>
      </c>
      <c r="BF8" s="171"/>
      <c r="BG8" s="171"/>
      <c r="BH8" s="171" t="s">
        <v>663</v>
      </c>
      <c r="BI8" s="171"/>
      <c r="BJ8" s="171"/>
      <c r="BK8" s="171" t="s">
        <v>664</v>
      </c>
      <c r="BL8" s="171"/>
      <c r="BM8" s="171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30" customHeight="1" x14ac:dyDescent="0.25">
      <c r="A9" s="139"/>
      <c r="B9" s="139"/>
      <c r="C9" s="6" t="s">
        <v>644</v>
      </c>
      <c r="D9" s="6" t="s">
        <v>645</v>
      </c>
      <c r="E9" s="6" t="s">
        <v>646</v>
      </c>
      <c r="F9" s="6" t="s">
        <v>644</v>
      </c>
      <c r="G9" s="6" t="s">
        <v>645</v>
      </c>
      <c r="H9" s="6" t="s">
        <v>646</v>
      </c>
      <c r="I9" s="6" t="s">
        <v>644</v>
      </c>
      <c r="J9" s="6" t="s">
        <v>645</v>
      </c>
      <c r="K9" s="6" t="s">
        <v>646</v>
      </c>
      <c r="L9" s="6" t="s">
        <v>644</v>
      </c>
      <c r="M9" s="6" t="s">
        <v>645</v>
      </c>
      <c r="N9" s="6" t="s">
        <v>646</v>
      </c>
      <c r="O9" s="6" t="s">
        <v>644</v>
      </c>
      <c r="P9" s="6" t="s">
        <v>645</v>
      </c>
      <c r="Q9" s="6" t="s">
        <v>646</v>
      </c>
      <c r="R9" s="6" t="s">
        <v>644</v>
      </c>
      <c r="S9" s="6" t="s">
        <v>645</v>
      </c>
      <c r="T9" s="6" t="s">
        <v>646</v>
      </c>
      <c r="U9" s="6" t="s">
        <v>644</v>
      </c>
      <c r="V9" s="6" t="s">
        <v>645</v>
      </c>
      <c r="W9" s="6" t="s">
        <v>646</v>
      </c>
      <c r="X9" s="6" t="s">
        <v>644</v>
      </c>
      <c r="Y9" s="6" t="s">
        <v>645</v>
      </c>
      <c r="Z9" s="6" t="s">
        <v>646</v>
      </c>
      <c r="AA9" s="6" t="s">
        <v>644</v>
      </c>
      <c r="AB9" s="6" t="s">
        <v>645</v>
      </c>
      <c r="AC9" s="6" t="s">
        <v>646</v>
      </c>
      <c r="AD9" s="6" t="s">
        <v>644</v>
      </c>
      <c r="AE9" s="6" t="s">
        <v>645</v>
      </c>
      <c r="AF9" s="6" t="s">
        <v>646</v>
      </c>
      <c r="AG9" s="6" t="s">
        <v>644</v>
      </c>
      <c r="AH9" s="6" t="s">
        <v>645</v>
      </c>
      <c r="AI9" s="6" t="s">
        <v>646</v>
      </c>
      <c r="AJ9" s="6" t="s">
        <v>644</v>
      </c>
      <c r="AK9" s="6" t="s">
        <v>645</v>
      </c>
      <c r="AL9" s="6" t="s">
        <v>646</v>
      </c>
      <c r="AM9" s="6" t="s">
        <v>644</v>
      </c>
      <c r="AN9" s="6" t="s">
        <v>645</v>
      </c>
      <c r="AO9" s="6" t="s">
        <v>646</v>
      </c>
      <c r="AP9" s="6" t="s">
        <v>644</v>
      </c>
      <c r="AQ9" s="6" t="s">
        <v>645</v>
      </c>
      <c r="AR9" s="6" t="s">
        <v>646</v>
      </c>
      <c r="AS9" s="6" t="s">
        <v>644</v>
      </c>
      <c r="AT9" s="6" t="s">
        <v>645</v>
      </c>
      <c r="AU9" s="6" t="s">
        <v>646</v>
      </c>
      <c r="AV9" s="6" t="s">
        <v>644</v>
      </c>
      <c r="AW9" s="6" t="s">
        <v>645</v>
      </c>
      <c r="AX9" s="6" t="s">
        <v>646</v>
      </c>
      <c r="AY9" s="6" t="s">
        <v>644</v>
      </c>
      <c r="AZ9" s="6" t="s">
        <v>645</v>
      </c>
      <c r="BA9" s="6" t="s">
        <v>646</v>
      </c>
      <c r="BB9" s="6" t="s">
        <v>644</v>
      </c>
      <c r="BC9" s="6" t="s">
        <v>645</v>
      </c>
      <c r="BD9" s="6" t="s">
        <v>646</v>
      </c>
      <c r="BE9" s="6" t="s">
        <v>644</v>
      </c>
      <c r="BF9" s="6" t="s">
        <v>645</v>
      </c>
      <c r="BG9" s="6" t="s">
        <v>646</v>
      </c>
      <c r="BH9" s="6" t="s">
        <v>644</v>
      </c>
      <c r="BI9" s="6" t="s">
        <v>645</v>
      </c>
      <c r="BJ9" s="6" t="s">
        <v>646</v>
      </c>
      <c r="BK9" s="6" t="s">
        <v>644</v>
      </c>
      <c r="BL9" s="6" t="s">
        <v>645</v>
      </c>
      <c r="BM9" s="6" t="s">
        <v>646</v>
      </c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5" customHeight="1" x14ac:dyDescent="0.25">
      <c r="A10" s="3">
        <v>1</v>
      </c>
      <c r="B10" s="11">
        <v>2</v>
      </c>
      <c r="C10" s="11">
        <v>3</v>
      </c>
      <c r="D10" s="11">
        <v>4</v>
      </c>
      <c r="E10" s="3">
        <v>5</v>
      </c>
      <c r="F10" s="11">
        <v>6</v>
      </c>
      <c r="G10" s="11">
        <v>7</v>
      </c>
      <c r="H10" s="11">
        <v>8</v>
      </c>
      <c r="I10" s="3">
        <v>9</v>
      </c>
      <c r="J10" s="11">
        <v>10</v>
      </c>
      <c r="K10" s="11">
        <v>11</v>
      </c>
      <c r="L10" s="11">
        <v>12</v>
      </c>
      <c r="M10" s="3">
        <v>13</v>
      </c>
      <c r="N10" s="11">
        <v>14</v>
      </c>
      <c r="O10" s="11">
        <v>15</v>
      </c>
      <c r="P10" s="11">
        <v>16</v>
      </c>
      <c r="Q10" s="3">
        <v>17</v>
      </c>
      <c r="R10" s="11">
        <v>18</v>
      </c>
      <c r="S10" s="11">
        <v>19</v>
      </c>
      <c r="T10" s="11">
        <v>20</v>
      </c>
      <c r="U10" s="3">
        <v>21</v>
      </c>
      <c r="V10" s="11">
        <v>22</v>
      </c>
      <c r="W10" s="11">
        <v>23</v>
      </c>
      <c r="X10" s="11">
        <v>24</v>
      </c>
      <c r="Y10" s="3">
        <v>25</v>
      </c>
      <c r="Z10" s="11">
        <v>26</v>
      </c>
      <c r="AA10" s="11">
        <v>27</v>
      </c>
      <c r="AB10" s="11">
        <v>28</v>
      </c>
      <c r="AC10" s="3">
        <v>29</v>
      </c>
      <c r="AD10" s="11">
        <v>30</v>
      </c>
      <c r="AE10" s="11">
        <v>31</v>
      </c>
      <c r="AF10" s="11">
        <v>32</v>
      </c>
      <c r="AG10" s="3">
        <v>33</v>
      </c>
      <c r="AH10" s="11">
        <v>34</v>
      </c>
      <c r="AI10" s="11">
        <v>35</v>
      </c>
      <c r="AJ10" s="11">
        <v>36</v>
      </c>
      <c r="AK10" s="3">
        <v>37</v>
      </c>
      <c r="AL10" s="11">
        <v>38</v>
      </c>
      <c r="AM10" s="11">
        <v>39</v>
      </c>
      <c r="AN10" s="11">
        <v>40</v>
      </c>
      <c r="AO10" s="3">
        <v>41</v>
      </c>
      <c r="AP10" s="11">
        <v>42</v>
      </c>
      <c r="AQ10" s="11">
        <v>43</v>
      </c>
      <c r="AR10" s="11">
        <v>44</v>
      </c>
      <c r="AS10" s="3">
        <v>45</v>
      </c>
      <c r="AT10" s="11">
        <v>46</v>
      </c>
      <c r="AU10" s="11">
        <v>47</v>
      </c>
      <c r="AV10" s="11">
        <v>48</v>
      </c>
      <c r="AW10" s="3">
        <v>49</v>
      </c>
      <c r="AX10" s="11">
        <v>50</v>
      </c>
      <c r="AY10" s="11">
        <v>51</v>
      </c>
      <c r="AZ10" s="11">
        <v>52</v>
      </c>
      <c r="BA10" s="3">
        <v>53</v>
      </c>
      <c r="BB10" s="11">
        <v>54</v>
      </c>
      <c r="BC10" s="11">
        <v>55</v>
      </c>
      <c r="BD10" s="11">
        <v>56</v>
      </c>
      <c r="BE10" s="3">
        <v>57</v>
      </c>
      <c r="BF10" s="11">
        <v>58</v>
      </c>
      <c r="BG10" s="11">
        <v>59</v>
      </c>
      <c r="BH10" s="11">
        <v>60</v>
      </c>
      <c r="BI10" s="3">
        <v>61</v>
      </c>
      <c r="BJ10" s="11">
        <v>62</v>
      </c>
      <c r="BK10" s="11">
        <v>63</v>
      </c>
      <c r="BL10" s="11">
        <v>64</v>
      </c>
      <c r="BM10" s="3">
        <v>65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x14ac:dyDescent="0.25">
      <c r="A11" s="27"/>
      <c r="B11" s="36">
        <f>Stat!B10</f>
        <v>932001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256" x14ac:dyDescent="0.25">
      <c r="A12" s="27"/>
      <c r="B12" s="36">
        <f>Stat!B11</f>
        <v>932002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</row>
    <row r="13" spans="1:256" x14ac:dyDescent="0.25">
      <c r="A13" s="27"/>
      <c r="B13" s="36">
        <f>Stat!B12</f>
        <v>932003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256" x14ac:dyDescent="0.25">
      <c r="A14" s="27"/>
      <c r="B14" s="36">
        <f>Stat!B13</f>
        <v>932004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</row>
    <row r="15" spans="1:256" x14ac:dyDescent="0.25">
      <c r="A15" s="27"/>
      <c r="B15" s="36">
        <f>Stat!B14</f>
        <v>932005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</row>
    <row r="16" spans="1:256" x14ac:dyDescent="0.25">
      <c r="A16" s="27"/>
      <c r="B16" s="36">
        <f>Stat!B15</f>
        <v>932006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</row>
    <row r="17" spans="1:65" x14ac:dyDescent="0.25">
      <c r="A17" s="27"/>
      <c r="B17" s="36">
        <f>Stat!B16</f>
        <v>932007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</row>
    <row r="18" spans="1:65" x14ac:dyDescent="0.25">
      <c r="A18" s="27"/>
      <c r="B18" s="36">
        <f>Stat!B17</f>
        <v>932008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</row>
    <row r="19" spans="1:65" x14ac:dyDescent="0.25">
      <c r="A19" s="27"/>
      <c r="B19" s="36">
        <f>Stat!B18</f>
        <v>932009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</row>
    <row r="20" spans="1:65" ht="14.25" customHeight="1" x14ac:dyDescent="0.25">
      <c r="A20" s="27"/>
      <c r="B20" s="36">
        <f>Stat!B19</f>
        <v>932010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x14ac:dyDescent="0.25">
      <c r="A21" s="27"/>
      <c r="B21" s="36">
        <f>Stat!B20</f>
        <v>932011</v>
      </c>
      <c r="C21" s="57"/>
      <c r="D21" s="57"/>
      <c r="E21" s="57"/>
      <c r="F21" s="57"/>
      <c r="G21" s="57"/>
      <c r="H21" s="57"/>
      <c r="I21" s="57"/>
      <c r="J21" s="59"/>
      <c r="K21" s="59"/>
      <c r="L21" s="57"/>
      <c r="M21" s="57"/>
      <c r="N21" s="57"/>
      <c r="O21" s="57"/>
      <c r="P21" s="57"/>
      <c r="Q21" s="57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x14ac:dyDescent="0.25">
      <c r="A22" s="27"/>
      <c r="B22" s="36">
        <f>Stat!B21</f>
        <v>932012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</row>
    <row r="23" spans="1:65" x14ac:dyDescent="0.25">
      <c r="A23" s="27"/>
      <c r="B23" s="36">
        <f>Stat!B22</f>
        <v>932013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</row>
    <row r="24" spans="1:65" x14ac:dyDescent="0.25">
      <c r="A24" s="27"/>
      <c r="B24" s="36">
        <f>Stat!B23</f>
        <v>832002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</row>
    <row r="25" spans="1:65" x14ac:dyDescent="0.25">
      <c r="A25" s="27"/>
      <c r="B25" s="36">
        <f>Stat!B24</f>
        <v>932015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</row>
    <row r="26" spans="1:65" x14ac:dyDescent="0.25">
      <c r="A26" s="27"/>
      <c r="B26" s="36">
        <f>Stat!B25</f>
        <v>932016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</row>
    <row r="27" spans="1:65" x14ac:dyDescent="0.25">
      <c r="A27" s="27"/>
      <c r="B27" s="36">
        <f>Stat!B26</f>
        <v>932018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</row>
    <row r="28" spans="1:65" x14ac:dyDescent="0.25">
      <c r="A28" s="27"/>
      <c r="B28" s="36">
        <f>Stat!B27</f>
        <v>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</row>
    <row r="29" spans="1:65" x14ac:dyDescent="0.25">
      <c r="A29" s="27"/>
      <c r="B29" s="36">
        <f>Stat!B28</f>
        <v>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</row>
    <row r="30" spans="1:65" x14ac:dyDescent="0.25">
      <c r="A30" s="27"/>
      <c r="B30" s="36">
        <f>Stat!B29</f>
        <v>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</row>
    <row r="31" spans="1:65" x14ac:dyDescent="0.25">
      <c r="A31" s="27"/>
      <c r="B31" s="36">
        <f>Stat!B30</f>
        <v>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</row>
    <row r="32" spans="1:65" x14ac:dyDescent="0.25">
      <c r="A32" s="27"/>
      <c r="B32" s="36">
        <f>Stat!B31</f>
        <v>0</v>
      </c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60"/>
      <c r="P32" s="61"/>
      <c r="Q32" s="61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</row>
    <row r="33" spans="1:65" x14ac:dyDescent="0.25">
      <c r="A33" s="27"/>
      <c r="B33" s="36">
        <f>Stat!B32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</row>
    <row r="34" spans="1:65" x14ac:dyDescent="0.25">
      <c r="A34" s="27"/>
      <c r="B34" s="36">
        <f>Stat!B33</f>
        <v>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:65" x14ac:dyDescent="0.25">
      <c r="A35" s="27"/>
      <c r="B35" s="36">
        <f>Stat!B34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</row>
    <row r="36" spans="1:65" x14ac:dyDescent="0.25">
      <c r="A36" s="27"/>
      <c r="B36" s="36">
        <f>Stat!B35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</row>
    <row r="37" spans="1:65" x14ac:dyDescent="0.25">
      <c r="A37" s="27"/>
      <c r="B37" s="36">
        <f>Stat!B36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</row>
    <row r="38" spans="1:65" x14ac:dyDescent="0.25">
      <c r="A38" s="27"/>
      <c r="B38" s="36">
        <f>Stat!B37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x14ac:dyDescent="0.25">
      <c r="A39" s="27"/>
      <c r="B39" s="36">
        <f>Stat!B38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</row>
    <row r="40" spans="1:65" x14ac:dyDescent="0.25">
      <c r="A40" s="27"/>
      <c r="B40" s="36">
        <f>Stat!B39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</row>
    <row r="41" spans="1:65" x14ac:dyDescent="0.25">
      <c r="A41" s="27"/>
      <c r="B41" s="36">
        <f>Stat!B40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</row>
    <row r="42" spans="1:65" x14ac:dyDescent="0.25">
      <c r="A42" s="27"/>
      <c r="B42" s="36">
        <f>Stat!B41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</row>
    <row r="43" spans="1:65" x14ac:dyDescent="0.25">
      <c r="A43" s="27"/>
      <c r="B43" s="36">
        <f>Stat!B42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</row>
    <row r="44" spans="1:65" x14ac:dyDescent="0.25">
      <c r="A44" s="27"/>
      <c r="B44" s="36">
        <f>Stat!B43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</row>
    <row r="45" spans="1:65" x14ac:dyDescent="0.25">
      <c r="A45" s="27"/>
      <c r="B45" s="36">
        <f>Stat!B44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x14ac:dyDescent="0.25">
      <c r="A46" s="27"/>
      <c r="B46" s="36">
        <f>Stat!B45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x14ac:dyDescent="0.25">
      <c r="A47" s="27"/>
      <c r="B47" s="36">
        <f>Stat!B46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</row>
    <row r="48" spans="1:65" x14ac:dyDescent="0.25">
      <c r="A48" s="27"/>
      <c r="B48" s="36">
        <f>Stat!B47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x14ac:dyDescent="0.25">
      <c r="A49" s="27"/>
      <c r="B49" s="36">
        <f>Stat!B48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</row>
    <row r="50" spans="1:65" x14ac:dyDescent="0.25">
      <c r="A50" s="27"/>
      <c r="B50" s="36">
        <f>Stat!B49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</row>
    <row r="51" spans="1:65" x14ac:dyDescent="0.25">
      <c r="A51" s="27"/>
      <c r="B51" s="36">
        <f>Stat!B50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</row>
    <row r="52" spans="1:65" x14ac:dyDescent="0.25">
      <c r="A52" s="27"/>
      <c r="B52" s="36">
        <f>Stat!B51</f>
        <v>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</row>
    <row r="53" spans="1:65" x14ac:dyDescent="0.25">
      <c r="A53" s="27"/>
      <c r="B53" s="36">
        <f>Stat!B52</f>
        <v>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</row>
    <row r="54" spans="1:65" x14ac:dyDescent="0.25">
      <c r="A54" s="27"/>
      <c r="B54" s="36">
        <f>Stat!B53</f>
        <v>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</row>
    <row r="55" spans="1:65" x14ac:dyDescent="0.25">
      <c r="A55" s="27"/>
      <c r="B55" s="36">
        <f>Stat!B54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x14ac:dyDescent="0.25">
      <c r="A56" s="27"/>
      <c r="B56" s="36">
        <f>Stat!B55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</row>
    <row r="57" spans="1:65" x14ac:dyDescent="0.25">
      <c r="A57" s="27"/>
      <c r="B57" s="36">
        <f>Stat!B56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</row>
    <row r="58" spans="1:65" x14ac:dyDescent="0.25">
      <c r="A58" s="27"/>
      <c r="B58" s="36">
        <f>Stat!B57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</row>
    <row r="59" spans="1:65" x14ac:dyDescent="0.25">
      <c r="A59" s="27"/>
      <c r="B59" s="36">
        <f>Stat!B58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</row>
    <row r="60" spans="1:65" x14ac:dyDescent="0.25">
      <c r="A60" s="27"/>
      <c r="B60" s="36">
        <f>Stat!B59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</row>
    <row r="61" spans="1:65" x14ac:dyDescent="0.25">
      <c r="A61" s="27"/>
      <c r="B61" s="36">
        <f>Stat!B60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</row>
    <row r="62" spans="1:65" x14ac:dyDescent="0.25">
      <c r="A62" s="27"/>
      <c r="B62" s="36">
        <f>Stat!B61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</row>
    <row r="63" spans="1:65" x14ac:dyDescent="0.25">
      <c r="A63" s="27"/>
      <c r="B63" s="36">
        <f>Stat!B62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</row>
    <row r="64" spans="1:65" x14ac:dyDescent="0.25">
      <c r="A64" s="27"/>
      <c r="B64" s="36">
        <f>Stat!B63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</row>
    <row r="65" spans="1:65" x14ac:dyDescent="0.25">
      <c r="A65" s="27"/>
      <c r="B65" s="36">
        <f>Stat!B64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</row>
    <row r="66" spans="1:65" x14ac:dyDescent="0.25">
      <c r="A66" s="27"/>
      <c r="B66" s="36">
        <f>Stat!B65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</row>
    <row r="67" spans="1:65" x14ac:dyDescent="0.25">
      <c r="A67" s="27"/>
      <c r="B67" s="36">
        <f>Stat!B66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</row>
    <row r="68" spans="1:65" x14ac:dyDescent="0.25">
      <c r="A68" s="27"/>
      <c r="B68" s="36">
        <f>Stat!B67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</row>
    <row r="69" spans="1:65" x14ac:dyDescent="0.25">
      <c r="A69" s="27"/>
      <c r="B69" s="36">
        <f>Stat!B68</f>
        <v>0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</row>
    <row r="70" spans="1:65" x14ac:dyDescent="0.25">
      <c r="A70" s="27"/>
      <c r="B70" s="36">
        <f>Stat!B69</f>
        <v>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</row>
    <row r="71" spans="1:65" x14ac:dyDescent="0.25">
      <c r="A71" s="27"/>
      <c r="B71" s="36">
        <f>Stat!B70</f>
        <v>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x14ac:dyDescent="0.25">
      <c r="A72" s="27"/>
      <c r="B72" s="36">
        <f>Stat!B71</f>
        <v>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3" spans="1:65" x14ac:dyDescent="0.25">
      <c r="A73" s="27"/>
      <c r="B73" s="36">
        <f>Stat!B72</f>
        <v>0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</row>
    <row r="74" spans="1:65" x14ac:dyDescent="0.25">
      <c r="A74" s="27"/>
      <c r="B74" s="36">
        <f>Stat!B73</f>
        <v>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</row>
    <row r="75" spans="1:65" x14ac:dyDescent="0.25">
      <c r="A75" s="27"/>
      <c r="B75" s="36">
        <f>Stat!B74</f>
        <v>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5" x14ac:dyDescent="0.25">
      <c r="A76" s="27"/>
      <c r="B76" s="36">
        <f>Stat!B75</f>
        <v>0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</row>
    <row r="77" spans="1:65" x14ac:dyDescent="0.25">
      <c r="A77" s="27"/>
      <c r="B77" s="36">
        <f>Stat!B76</f>
        <v>0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x14ac:dyDescent="0.25">
      <c r="A78" s="27"/>
      <c r="B78" s="36">
        <f>Stat!B77</f>
        <v>0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x14ac:dyDescent="0.25">
      <c r="A79" s="27"/>
      <c r="B79" s="36">
        <f>Stat!B78</f>
        <v>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</row>
    <row r="80" spans="1:65" x14ac:dyDescent="0.25">
      <c r="A80" s="27"/>
      <c r="B80" s="36">
        <f>Stat!B79</f>
        <v>0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</row>
    <row r="81" spans="1:65" x14ac:dyDescent="0.25">
      <c r="A81" s="27"/>
      <c r="B81" s="36">
        <f>Stat!B80</f>
        <v>0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</row>
    <row r="82" spans="1:65" x14ac:dyDescent="0.25">
      <c r="A82" s="27"/>
      <c r="B82" s="36">
        <f>Stat!B81</f>
        <v>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</row>
    <row r="83" spans="1:65" x14ac:dyDescent="0.25">
      <c r="A83" s="27"/>
      <c r="B83" s="36">
        <f>Stat!B82</f>
        <v>0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</row>
    <row r="84" spans="1:65" x14ac:dyDescent="0.25">
      <c r="A84" s="27"/>
      <c r="B84" s="36">
        <f>Stat!B83</f>
        <v>0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</row>
    <row r="85" spans="1:65" x14ac:dyDescent="0.25">
      <c r="A85" s="27"/>
      <c r="B85" s="36">
        <f>Stat!B84</f>
        <v>0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</row>
    <row r="86" spans="1:65" x14ac:dyDescent="0.25">
      <c r="A86" s="27"/>
      <c r="B86" s="36">
        <f>Stat!B85</f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</row>
    <row r="87" spans="1:65" x14ac:dyDescent="0.25">
      <c r="A87" s="27"/>
      <c r="B87" s="36">
        <f>Stat!B86</f>
        <v>0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</row>
    <row r="88" spans="1:65" x14ac:dyDescent="0.25">
      <c r="A88" s="27"/>
      <c r="B88" s="36">
        <f>Stat!B87</f>
        <v>0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</row>
    <row r="89" spans="1:65" x14ac:dyDescent="0.25">
      <c r="A89" s="27"/>
      <c r="B89" s="36">
        <f>Stat!B88</f>
        <v>0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</row>
    <row r="90" spans="1:65" x14ac:dyDescent="0.25">
      <c r="A90" s="27"/>
      <c r="B90" s="36">
        <f>Stat!B89</f>
        <v>0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</row>
    <row r="91" spans="1:65" x14ac:dyDescent="0.25">
      <c r="A91" s="27"/>
      <c r="B91" s="36">
        <f>Stat!B90</f>
        <v>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</row>
    <row r="92" spans="1:65" x14ac:dyDescent="0.25">
      <c r="A92" s="27"/>
      <c r="B92" s="36">
        <f>Stat!B91</f>
        <v>0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</row>
    <row r="93" spans="1:65" x14ac:dyDescent="0.25">
      <c r="A93" s="27"/>
      <c r="B93" s="36">
        <f>Stat!B92</f>
        <v>0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</row>
    <row r="94" spans="1:65" x14ac:dyDescent="0.25">
      <c r="A94" s="27"/>
      <c r="B94" s="36">
        <f>Stat!B93</f>
        <v>0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</row>
    <row r="95" spans="1:65" x14ac:dyDescent="0.25">
      <c r="A95" s="27"/>
      <c r="B95" s="36">
        <f>Stat!B94</f>
        <v>0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</row>
    <row r="96" spans="1:65" x14ac:dyDescent="0.25">
      <c r="A96" s="27"/>
      <c r="B96" s="36">
        <f>Stat!B95</f>
        <v>0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</row>
    <row r="97" spans="1:65" x14ac:dyDescent="0.25">
      <c r="A97" s="27"/>
      <c r="B97" s="36">
        <f>Stat!B96</f>
        <v>0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</row>
    <row r="98" spans="1:65" x14ac:dyDescent="0.25">
      <c r="A98" s="27"/>
      <c r="B98" s="36">
        <f>Stat!B97</f>
        <v>0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</row>
    <row r="99" spans="1:65" x14ac:dyDescent="0.25">
      <c r="A99" s="27"/>
      <c r="B99" s="36">
        <f>Stat!B98</f>
        <v>0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</row>
    <row r="100" spans="1:65" x14ac:dyDescent="0.25">
      <c r="A100" s="27"/>
      <c r="B100" s="36">
        <f>Stat!B99</f>
        <v>0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</row>
    <row r="101" spans="1:65" x14ac:dyDescent="0.25">
      <c r="A101" s="27"/>
      <c r="B101" s="36">
        <f>Stat!B100</f>
        <v>0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</row>
    <row r="102" spans="1:65" x14ac:dyDescent="0.25">
      <c r="A102" s="27"/>
      <c r="B102" s="36">
        <f>Stat!B101</f>
        <v>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</row>
    <row r="103" spans="1:65" x14ac:dyDescent="0.25">
      <c r="A103" s="27"/>
      <c r="B103" s="36">
        <f>Stat!B102</f>
        <v>0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</row>
    <row r="104" spans="1:65" x14ac:dyDescent="0.25">
      <c r="A104" s="27"/>
      <c r="B104" s="36">
        <f>Stat!B103</f>
        <v>0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</row>
    <row r="105" spans="1:65" x14ac:dyDescent="0.25">
      <c r="A105" s="27"/>
      <c r="B105" s="36">
        <f>Stat!B104</f>
        <v>0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</row>
    <row r="106" spans="1:65" x14ac:dyDescent="0.25">
      <c r="A106" s="27"/>
      <c r="B106" s="36">
        <f>Stat!B105</f>
        <v>0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</row>
    <row r="107" spans="1:65" x14ac:dyDescent="0.25">
      <c r="A107" s="27"/>
      <c r="B107" s="36">
        <f>Stat!B106</f>
        <v>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</row>
    <row r="108" spans="1:65" x14ac:dyDescent="0.25">
      <c r="A108" s="27"/>
      <c r="B108" s="36">
        <f>Stat!B107</f>
        <v>0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</row>
    <row r="109" spans="1:65" x14ac:dyDescent="0.25">
      <c r="A109" s="27"/>
      <c r="B109" s="36">
        <f>Stat!B108</f>
        <v>0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</row>
    <row r="110" spans="1:65" x14ac:dyDescent="0.25">
      <c r="A110" s="27"/>
      <c r="B110" s="36">
        <f>Stat!B109</f>
        <v>0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</row>
    <row r="111" spans="1:65" x14ac:dyDescent="0.25">
      <c r="A111" s="27"/>
      <c r="B111" s="36">
        <f>Stat!B110</f>
        <v>0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</row>
    <row r="112" spans="1:65" x14ac:dyDescent="0.25">
      <c r="A112" s="27"/>
      <c r="B112" s="36">
        <f>Stat!B111</f>
        <v>0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</row>
    <row r="113" spans="1:65" x14ac:dyDescent="0.25">
      <c r="A113" s="27"/>
      <c r="B113" s="36">
        <f>Stat!B112</f>
        <v>0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</row>
    <row r="114" spans="1:65" x14ac:dyDescent="0.25">
      <c r="A114" s="27"/>
      <c r="B114" s="36">
        <f>Stat!B113</f>
        <v>0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</row>
    <row r="115" spans="1:65" x14ac:dyDescent="0.25">
      <c r="A115" s="27"/>
      <c r="B115" s="36">
        <f>Stat!B114</f>
        <v>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</row>
    <row r="116" spans="1:65" x14ac:dyDescent="0.25">
      <c r="A116" s="27"/>
      <c r="B116" s="36">
        <f>Stat!B115</f>
        <v>0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</row>
    <row r="117" spans="1:65" x14ac:dyDescent="0.25">
      <c r="A117" s="27"/>
      <c r="B117" s="36">
        <f>Stat!B116</f>
        <v>0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</row>
    <row r="118" spans="1:65" x14ac:dyDescent="0.25">
      <c r="A118" s="27"/>
      <c r="B118" s="36">
        <f>Stat!B117</f>
        <v>0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</row>
    <row r="119" spans="1:65" x14ac:dyDescent="0.25">
      <c r="A119" s="27"/>
      <c r="B119" s="36">
        <f>Stat!B118</f>
        <v>0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</row>
    <row r="120" spans="1:65" x14ac:dyDescent="0.25">
      <c r="A120" s="27"/>
      <c r="B120" s="36">
        <f>Stat!B119</f>
        <v>0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</row>
    <row r="121" spans="1:65" x14ac:dyDescent="0.25">
      <c r="A121" s="27"/>
      <c r="B121" s="36">
        <f>Stat!B120</f>
        <v>0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</row>
    <row r="122" spans="1:65" x14ac:dyDescent="0.25">
      <c r="A122" s="27"/>
      <c r="B122" s="36">
        <f>Stat!B121</f>
        <v>0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</row>
    <row r="123" spans="1:65" x14ac:dyDescent="0.25">
      <c r="A123" s="27"/>
      <c r="B123" s="36">
        <f>Stat!B122</f>
        <v>0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</row>
    <row r="124" spans="1:65" x14ac:dyDescent="0.25">
      <c r="A124" s="27"/>
      <c r="B124" s="36">
        <f>Stat!B123</f>
        <v>0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</row>
    <row r="125" spans="1:65" x14ac:dyDescent="0.25">
      <c r="A125" s="27"/>
      <c r="B125" s="36">
        <f>Stat!B124</f>
        <v>0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</row>
    <row r="126" spans="1:65" x14ac:dyDescent="0.25">
      <c r="A126" s="27"/>
      <c r="B126" s="36">
        <f>Stat!B125</f>
        <v>0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</row>
    <row r="127" spans="1:65" x14ac:dyDescent="0.25">
      <c r="A127" s="27"/>
      <c r="B127" s="36">
        <f>Stat!B126</f>
        <v>0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</row>
    <row r="128" spans="1:65" x14ac:dyDescent="0.25">
      <c r="A128" s="27"/>
      <c r="B128" s="36">
        <f>Stat!B127</f>
        <v>0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</row>
    <row r="129" spans="1:65" x14ac:dyDescent="0.25">
      <c r="A129" s="27"/>
      <c r="B129" s="36">
        <f>Stat!B128</f>
        <v>0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</row>
    <row r="130" spans="1:65" x14ac:dyDescent="0.25">
      <c r="A130" s="27"/>
      <c r="B130" s="36">
        <f>Stat!B129</f>
        <v>0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</row>
    <row r="131" spans="1:65" x14ac:dyDescent="0.25">
      <c r="A131" s="27"/>
      <c r="B131" s="36">
        <f>Stat!B130</f>
        <v>0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</row>
    <row r="132" spans="1:65" x14ac:dyDescent="0.25">
      <c r="A132" s="27"/>
      <c r="B132" s="36">
        <f>Stat!B131</f>
        <v>0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</row>
    <row r="133" spans="1:65" x14ac:dyDescent="0.25">
      <c r="A133" s="27"/>
      <c r="B133" s="36">
        <f>Stat!B132</f>
        <v>0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</row>
    <row r="134" spans="1:65" x14ac:dyDescent="0.25">
      <c r="A134" s="27"/>
      <c r="B134" s="36">
        <f>Stat!B133</f>
        <v>0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</row>
    <row r="135" spans="1:65" x14ac:dyDescent="0.25">
      <c r="A135" s="27"/>
      <c r="B135" s="36">
        <f>Stat!B134</f>
        <v>0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</row>
    <row r="136" spans="1:65" x14ac:dyDescent="0.25">
      <c r="A136" s="27"/>
      <c r="B136" s="36">
        <f>Stat!B135</f>
        <v>0</v>
      </c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58"/>
    </row>
    <row r="137" spans="1:65" x14ac:dyDescent="0.25">
      <c r="A137" s="27"/>
      <c r="B137" s="36">
        <f>Stat!B136</f>
        <v>0</v>
      </c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58"/>
    </row>
    <row r="138" spans="1:65" x14ac:dyDescent="0.25">
      <c r="A138" s="27"/>
      <c r="B138" s="36">
        <f>Stat!B137</f>
        <v>0</v>
      </c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58"/>
    </row>
    <row r="139" spans="1:65" x14ac:dyDescent="0.25">
      <c r="A139" s="27"/>
      <c r="B139" s="36">
        <f>Stat!B138</f>
        <v>0</v>
      </c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58"/>
    </row>
    <row r="140" spans="1:65" x14ac:dyDescent="0.25">
      <c r="A140" s="27"/>
      <c r="B140" s="36">
        <f>Stat!B139</f>
        <v>0</v>
      </c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58"/>
    </row>
    <row r="141" spans="1:65" x14ac:dyDescent="0.25">
      <c r="A141" s="27"/>
      <c r="B141" s="36">
        <f>Stat!B140</f>
        <v>0</v>
      </c>
      <c r="C141" s="63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58"/>
    </row>
    <row r="142" spans="1:65" x14ac:dyDescent="0.25">
      <c r="A142" s="27"/>
      <c r="B142" s="36">
        <f>Stat!B141</f>
        <v>0</v>
      </c>
      <c r="C142" s="63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58"/>
    </row>
    <row r="143" spans="1:65" x14ac:dyDescent="0.25">
      <c r="A143" s="27"/>
      <c r="B143" s="36">
        <f>Stat!B142</f>
        <v>0</v>
      </c>
      <c r="C143" s="63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58"/>
    </row>
    <row r="144" spans="1:65" x14ac:dyDescent="0.25">
      <c r="A144" s="27"/>
      <c r="B144" s="36">
        <f>Stat!B143</f>
        <v>0</v>
      </c>
      <c r="C144" s="63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58"/>
    </row>
    <row r="145" spans="1:65" x14ac:dyDescent="0.25">
      <c r="A145" s="27"/>
      <c r="B145" s="36">
        <f>Stat!B144</f>
        <v>0</v>
      </c>
      <c r="C145" s="63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58"/>
    </row>
    <row r="146" spans="1:65" x14ac:dyDescent="0.25">
      <c r="A146" s="27"/>
      <c r="B146" s="36">
        <f>Stat!B145</f>
        <v>0</v>
      </c>
      <c r="C146" s="63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58"/>
    </row>
    <row r="147" spans="1:65" x14ac:dyDescent="0.25">
      <c r="A147" s="27"/>
      <c r="B147" s="36">
        <f>Stat!B146</f>
        <v>0</v>
      </c>
      <c r="C147" s="63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</row>
    <row r="148" spans="1:65" x14ac:dyDescent="0.25">
      <c r="A148" s="27"/>
      <c r="B148" s="36">
        <f>Stat!B147</f>
        <v>0</v>
      </c>
      <c r="C148" s="63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</row>
    <row r="149" spans="1:65" x14ac:dyDescent="0.25">
      <c r="A149" s="27"/>
      <c r="B149" s="36">
        <f>Stat!B148</f>
        <v>0</v>
      </c>
      <c r="C149" s="63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</row>
    <row r="150" spans="1:65" x14ac:dyDescent="0.25">
      <c r="A150" s="27"/>
      <c r="B150" s="36">
        <f>Stat!B149</f>
        <v>0</v>
      </c>
      <c r="C150" s="63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</row>
    <row r="151" spans="1:65" x14ac:dyDescent="0.25">
      <c r="A151" s="27"/>
      <c r="B151" s="36">
        <f>Stat!B150</f>
        <v>0</v>
      </c>
      <c r="C151" s="63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</row>
    <row r="152" spans="1:65" x14ac:dyDescent="0.25">
      <c r="A152" s="27"/>
      <c r="B152" s="36">
        <f>Stat!B151</f>
        <v>0</v>
      </c>
      <c r="C152" s="63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</row>
    <row r="153" spans="1:65" x14ac:dyDescent="0.25">
      <c r="A153" s="27"/>
      <c r="B153" s="36">
        <f>Stat!B152</f>
        <v>0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</row>
    <row r="154" spans="1:65" x14ac:dyDescent="0.25">
      <c r="A154" s="27"/>
      <c r="B154" s="36">
        <f>Stat!B153</f>
        <v>0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</row>
    <row r="155" spans="1:65" x14ac:dyDescent="0.25">
      <c r="A155" s="27"/>
      <c r="B155" s="36">
        <f>Stat!B154</f>
        <v>0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</row>
    <row r="156" spans="1:65" x14ac:dyDescent="0.25">
      <c r="A156" s="27"/>
      <c r="B156" s="36">
        <f>Stat!B155</f>
        <v>0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</row>
    <row r="157" spans="1:65" x14ac:dyDescent="0.25">
      <c r="A157" s="27"/>
      <c r="B157" s="36">
        <f>Stat!B156</f>
        <v>0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</row>
    <row r="158" spans="1:65" x14ac:dyDescent="0.25">
      <c r="A158" s="27"/>
      <c r="B158" s="36">
        <f>Stat!B157</f>
        <v>0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</row>
    <row r="159" spans="1:65" x14ac:dyDescent="0.25">
      <c r="A159" s="27"/>
      <c r="B159" s="36">
        <f>Stat!B158</f>
        <v>0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</row>
    <row r="160" spans="1:65" x14ac:dyDescent="0.25">
      <c r="A160" s="27"/>
      <c r="B160" s="36">
        <f>Stat!B159</f>
        <v>0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</row>
    <row r="161" spans="1:65" x14ac:dyDescent="0.25">
      <c r="A161" s="27"/>
      <c r="B161" s="36">
        <f>Stat!B160</f>
        <v>0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</row>
    <row r="162" spans="1:65" x14ac:dyDescent="0.25">
      <c r="A162" s="27"/>
      <c r="B162" s="36">
        <f>Stat!B161</f>
        <v>0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</row>
    <row r="163" spans="1:65" x14ac:dyDescent="0.25">
      <c r="A163" s="27"/>
      <c r="B163" s="36">
        <f>Stat!B162</f>
        <v>0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</row>
    <row r="164" spans="1:65" x14ac:dyDescent="0.25">
      <c r="A164" s="27"/>
      <c r="B164" s="36">
        <f>Stat!B163</f>
        <v>0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</row>
    <row r="165" spans="1:65" x14ac:dyDescent="0.25">
      <c r="A165" s="27"/>
      <c r="B165" s="36">
        <f>Stat!B164</f>
        <v>0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</row>
    <row r="166" spans="1:65" x14ac:dyDescent="0.25">
      <c r="A166" s="27"/>
      <c r="B166" s="36">
        <f>Stat!B165</f>
        <v>0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</row>
    <row r="167" spans="1:65" x14ac:dyDescent="0.25">
      <c r="A167" s="27"/>
      <c r="B167" s="36">
        <f>Stat!B166</f>
        <v>0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</row>
    <row r="168" spans="1:65" x14ac:dyDescent="0.25">
      <c r="A168" s="27"/>
      <c r="B168" s="36">
        <f>Stat!B167</f>
        <v>0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</row>
    <row r="169" spans="1:65" x14ac:dyDescent="0.25">
      <c r="A169" s="27"/>
      <c r="B169" s="36">
        <f>Stat!B168</f>
        <v>0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</row>
    <row r="170" spans="1:65" x14ac:dyDescent="0.25">
      <c r="A170" s="27"/>
      <c r="B170" s="36">
        <f>Stat!B169</f>
        <v>0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</row>
    <row r="171" spans="1:65" x14ac:dyDescent="0.25">
      <c r="A171" s="27"/>
      <c r="B171" s="36">
        <f>Stat!B170</f>
        <v>0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</row>
    <row r="172" spans="1:65" x14ac:dyDescent="0.25">
      <c r="A172" s="27"/>
      <c r="B172" s="36">
        <f>Stat!B171</f>
        <v>0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</row>
    <row r="173" spans="1:65" x14ac:dyDescent="0.25">
      <c r="A173" s="27"/>
      <c r="B173" s="36">
        <f>Stat!B172</f>
        <v>0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</row>
    <row r="174" spans="1:65" x14ac:dyDescent="0.25">
      <c r="A174" s="27"/>
      <c r="B174" s="36">
        <f>Stat!B173</f>
        <v>0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</row>
    <row r="175" spans="1:65" x14ac:dyDescent="0.25">
      <c r="A175" s="27"/>
      <c r="B175" s="36">
        <f>Stat!B174</f>
        <v>0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</row>
    <row r="176" spans="1:65" x14ac:dyDescent="0.25">
      <c r="A176" s="27"/>
      <c r="B176" s="36">
        <f>Stat!B175</f>
        <v>0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</row>
    <row r="177" spans="1:65" x14ac:dyDescent="0.25">
      <c r="A177" s="27"/>
      <c r="B177" s="36">
        <f>Stat!B176</f>
        <v>0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</row>
    <row r="178" spans="1:65" x14ac:dyDescent="0.25">
      <c r="A178" s="27"/>
      <c r="B178" s="36">
        <f>Stat!B177</f>
        <v>0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</row>
    <row r="179" spans="1:65" x14ac:dyDescent="0.25">
      <c r="A179" s="27"/>
      <c r="B179" s="36">
        <f>Stat!B178</f>
        <v>0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</row>
    <row r="180" spans="1:65" x14ac:dyDescent="0.25">
      <c r="A180" s="27"/>
      <c r="B180" s="36">
        <f>Stat!B179</f>
        <v>0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</row>
    <row r="181" spans="1:65" x14ac:dyDescent="0.25">
      <c r="A181" s="27"/>
      <c r="B181" s="36">
        <f>Stat!B180</f>
        <v>0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</row>
    <row r="182" spans="1:65" x14ac:dyDescent="0.25">
      <c r="A182" s="27"/>
      <c r="B182" s="36">
        <f>Stat!B181</f>
        <v>0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</row>
    <row r="183" spans="1:65" x14ac:dyDescent="0.25">
      <c r="A183" s="27"/>
      <c r="B183" s="36">
        <f>Stat!B182</f>
        <v>0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</row>
    <row r="184" spans="1:65" x14ac:dyDescent="0.25">
      <c r="A184" s="27"/>
      <c r="B184" s="36">
        <f>Stat!B183</f>
        <v>0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</row>
    <row r="185" spans="1:65" x14ac:dyDescent="0.25">
      <c r="A185" s="27"/>
      <c r="B185" s="36">
        <f>Stat!B184</f>
        <v>0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</row>
    <row r="186" spans="1:65" x14ac:dyDescent="0.25">
      <c r="A186" s="27"/>
      <c r="B186" s="36">
        <f>Stat!B185</f>
        <v>0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</row>
    <row r="187" spans="1:65" x14ac:dyDescent="0.25">
      <c r="A187" s="27"/>
      <c r="B187" s="36">
        <f>Stat!B186</f>
        <v>0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</row>
    <row r="188" spans="1:65" x14ac:dyDescent="0.25">
      <c r="A188" s="27"/>
      <c r="B188" s="36">
        <f>Stat!B187</f>
        <v>0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</row>
    <row r="189" spans="1:65" x14ac:dyDescent="0.25">
      <c r="A189" s="27"/>
      <c r="B189" s="36">
        <f>Stat!B188</f>
        <v>0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</row>
    <row r="190" spans="1:65" x14ac:dyDescent="0.25">
      <c r="A190" s="27"/>
      <c r="B190" s="36">
        <f>Stat!B189</f>
        <v>0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</row>
    <row r="191" spans="1:65" x14ac:dyDescent="0.25">
      <c r="A191" s="27"/>
      <c r="B191" s="36">
        <f>Stat!B190</f>
        <v>0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</row>
    <row r="192" spans="1:65" x14ac:dyDescent="0.25">
      <c r="A192" s="27"/>
      <c r="B192" s="36">
        <f>Stat!B191</f>
        <v>0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</row>
    <row r="193" spans="1:65" x14ac:dyDescent="0.25">
      <c r="A193" s="27"/>
      <c r="B193" s="36">
        <f>Stat!B192</f>
        <v>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</row>
    <row r="194" spans="1:65" x14ac:dyDescent="0.25">
      <c r="A194" s="27"/>
      <c r="B194" s="36">
        <f>Stat!B193</f>
        <v>0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</row>
    <row r="195" spans="1:65" x14ac:dyDescent="0.25">
      <c r="A195" s="27"/>
      <c r="B195" s="36">
        <f>Stat!B194</f>
        <v>0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</row>
    <row r="196" spans="1:65" x14ac:dyDescent="0.25">
      <c r="A196" s="27"/>
      <c r="B196" s="36">
        <f>Stat!B195</f>
        <v>0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</row>
    <row r="197" spans="1:65" x14ac:dyDescent="0.25">
      <c r="A197" s="27"/>
      <c r="B197" s="36">
        <f>Stat!B196</f>
        <v>0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</row>
    <row r="198" spans="1:65" x14ac:dyDescent="0.25">
      <c r="A198" s="27"/>
      <c r="B198" s="36">
        <f>Stat!B197</f>
        <v>0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</row>
    <row r="199" spans="1:65" x14ac:dyDescent="0.25">
      <c r="A199" s="27"/>
      <c r="B199" s="36">
        <f>Stat!B198</f>
        <v>0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</row>
    <row r="200" spans="1:65" x14ac:dyDescent="0.25">
      <c r="A200" s="27"/>
      <c r="B200" s="36">
        <f>Stat!B199</f>
        <v>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</row>
    <row r="201" spans="1:65" x14ac:dyDescent="0.25">
      <c r="A201" s="27"/>
      <c r="B201" s="36">
        <f>Stat!B200</f>
        <v>0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</row>
    <row r="202" spans="1:65" x14ac:dyDescent="0.25">
      <c r="A202" s="27"/>
      <c r="B202" s="36">
        <f>Stat!B201</f>
        <v>0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</row>
    <row r="203" spans="1:65" x14ac:dyDescent="0.25">
      <c r="A203" s="27"/>
      <c r="B203" s="36">
        <f>Stat!B202</f>
        <v>0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</row>
    <row r="204" spans="1:65" x14ac:dyDescent="0.25">
      <c r="A204" s="27"/>
      <c r="B204" s="36">
        <f>Stat!B203</f>
        <v>0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</row>
    <row r="205" spans="1:65" x14ac:dyDescent="0.25">
      <c r="A205" s="27"/>
      <c r="B205" s="36">
        <f>Stat!B204</f>
        <v>0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</row>
    <row r="206" spans="1:65" x14ac:dyDescent="0.25">
      <c r="A206" s="27"/>
      <c r="B206" s="36">
        <f>Stat!B205</f>
        <v>0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</row>
    <row r="207" spans="1:65" x14ac:dyDescent="0.25">
      <c r="A207" s="27"/>
      <c r="B207" s="36">
        <f>Stat!B206</f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x14ac:dyDescent="0.25">
      <c r="A208" s="27"/>
      <c r="B208" s="36">
        <f>Stat!B207</f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x14ac:dyDescent="0.25">
      <c r="A209" s="27"/>
      <c r="B209" s="36">
        <f>Stat!B208</f>
        <v>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x14ac:dyDescent="0.25">
      <c r="A210" s="27"/>
      <c r="B210" s="36">
        <f>Stat!B209</f>
        <v>0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</sheetData>
  <mergeCells count="30">
    <mergeCell ref="A1:H1"/>
    <mergeCell ref="I1:Q1"/>
    <mergeCell ref="A2:Q2"/>
    <mergeCell ref="A3:Q3"/>
    <mergeCell ref="A4:Q4"/>
    <mergeCell ref="A6:B6"/>
    <mergeCell ref="A7:A9"/>
    <mergeCell ref="B7:B9"/>
    <mergeCell ref="C7:BM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BH8:BJ8"/>
    <mergeCell ref="BK8:BM8"/>
    <mergeCell ref="AP8:AR8"/>
    <mergeCell ref="AS8:AU8"/>
    <mergeCell ref="AV8:AX8"/>
    <mergeCell ref="AY8:BA8"/>
    <mergeCell ref="BB8:BD8"/>
    <mergeCell ref="BE8:BG8"/>
  </mergeCells>
  <conditionalFormatting sqref="K12:K20 N12:N32 Q12:Q32 K22:K32">
    <cfRule type="cellIs" dxfId="1" priority="1" stopIfTrue="1" operator="greaterThan">
      <formula>0.25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22:H31 C11:BM11 C12:H20 C6:BM6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1"/>
  <sheetViews>
    <sheetView topLeftCell="A2" workbookViewId="0">
      <pane xSplit="2" ySplit="10" topLeftCell="C12" activePane="bottomRight" state="frozen"/>
      <selection activeCell="A2" sqref="A2"/>
      <selection pane="topRight" activeCell="C2" sqref="C2"/>
      <selection pane="bottomLeft" activeCell="A11" sqref="A11"/>
      <selection pane="bottomRight" activeCell="A3" sqref="A3:Q3"/>
    </sheetView>
  </sheetViews>
  <sheetFormatPr defaultRowHeight="15" x14ac:dyDescent="0.25"/>
  <cols>
    <col min="1" max="1" width="5.140625" style="56" customWidth="1"/>
    <col min="2" max="2" width="17" style="56" customWidth="1"/>
    <col min="3" max="8" width="9.42578125" style="56" customWidth="1"/>
    <col min="9" max="17" width="8.5703125" style="56" customWidth="1"/>
    <col min="18" max="16384" width="9.140625" style="55"/>
  </cols>
  <sheetData>
    <row r="1" spans="1:256" x14ac:dyDescent="0.25">
      <c r="A1" s="159" t="str">
        <f>Otchet!C6</f>
        <v>Управление образования администрации муниципального образования г. Бердска</v>
      </c>
      <c r="B1" s="159"/>
      <c r="C1" s="159"/>
      <c r="D1" s="159"/>
      <c r="E1" s="159"/>
      <c r="F1" s="159"/>
      <c r="G1" s="159"/>
      <c r="H1" s="159"/>
      <c r="I1" s="140" t="s">
        <v>685</v>
      </c>
      <c r="J1" s="140"/>
      <c r="K1" s="140"/>
      <c r="L1" s="140"/>
      <c r="M1" s="140"/>
      <c r="N1" s="140"/>
      <c r="O1" s="140"/>
      <c r="P1" s="140"/>
      <c r="Q1" s="14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x14ac:dyDescent="0.25">
      <c r="A2" s="159" t="str">
        <f>Otchet!C6</f>
        <v>Управление образования администрации муниципального образования г. Бердска</v>
      </c>
      <c r="B2" s="159"/>
      <c r="C2" s="159"/>
      <c r="D2" s="159"/>
      <c r="E2" s="159"/>
      <c r="F2" s="159"/>
      <c r="G2" s="159"/>
      <c r="H2" s="159"/>
      <c r="I2" s="140" t="s">
        <v>1155</v>
      </c>
      <c r="J2" s="140"/>
      <c r="K2" s="140"/>
      <c r="L2" s="140"/>
      <c r="M2" s="140"/>
      <c r="N2" s="140"/>
      <c r="O2" s="140"/>
      <c r="P2" s="140"/>
      <c r="Q2" s="14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3.25" x14ac:dyDescent="0.35">
      <c r="A3" s="141" t="s">
        <v>638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23.25" x14ac:dyDescent="0.35">
      <c r="A4" s="141" t="s">
        <v>620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23.25" x14ac:dyDescent="0.35">
      <c r="A5" s="141" t="s">
        <v>684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x14ac:dyDescent="0.25">
      <c r="A7" s="167" t="s">
        <v>665</v>
      </c>
      <c r="B7" s="167"/>
      <c r="C7" s="3">
        <f t="shared" ref="C7:AH7" si="0">SUM(C12:C211)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ref="AI7:BM7" si="1">SUM(AI12:AI211)</f>
        <v>0</v>
      </c>
      <c r="AJ7" s="3">
        <f t="shared" si="1"/>
        <v>0</v>
      </c>
      <c r="AK7" s="3">
        <f t="shared" si="1"/>
        <v>0</v>
      </c>
      <c r="AL7" s="3">
        <f t="shared" si="1"/>
        <v>0</v>
      </c>
      <c r="AM7" s="3">
        <f t="shared" si="1"/>
        <v>0</v>
      </c>
      <c r="AN7" s="3">
        <f t="shared" si="1"/>
        <v>0</v>
      </c>
      <c r="AO7" s="3">
        <f t="shared" si="1"/>
        <v>0</v>
      </c>
      <c r="AP7" s="3">
        <f t="shared" si="1"/>
        <v>0</v>
      </c>
      <c r="AQ7" s="3">
        <f t="shared" si="1"/>
        <v>0</v>
      </c>
      <c r="AR7" s="3">
        <f t="shared" si="1"/>
        <v>0</v>
      </c>
      <c r="AS7" s="3">
        <f t="shared" si="1"/>
        <v>0</v>
      </c>
      <c r="AT7" s="3">
        <f t="shared" si="1"/>
        <v>0</v>
      </c>
      <c r="AU7" s="3">
        <f t="shared" si="1"/>
        <v>0</v>
      </c>
      <c r="AV7" s="3">
        <f t="shared" si="1"/>
        <v>0</v>
      </c>
      <c r="AW7" s="3">
        <f t="shared" si="1"/>
        <v>0</v>
      </c>
      <c r="AX7" s="3">
        <f t="shared" si="1"/>
        <v>0</v>
      </c>
      <c r="AY7" s="3">
        <f t="shared" si="1"/>
        <v>0</v>
      </c>
      <c r="AZ7" s="3">
        <f t="shared" si="1"/>
        <v>0</v>
      </c>
      <c r="BA7" s="3">
        <f t="shared" si="1"/>
        <v>0</v>
      </c>
      <c r="BB7" s="3">
        <f t="shared" si="1"/>
        <v>0</v>
      </c>
      <c r="BC7" s="3">
        <f t="shared" si="1"/>
        <v>0</v>
      </c>
      <c r="BD7" s="3">
        <f t="shared" si="1"/>
        <v>0</v>
      </c>
      <c r="BE7" s="3">
        <f t="shared" si="1"/>
        <v>0</v>
      </c>
      <c r="BF7" s="3">
        <f t="shared" si="1"/>
        <v>0</v>
      </c>
      <c r="BG7" s="3">
        <f t="shared" si="1"/>
        <v>0</v>
      </c>
      <c r="BH7" s="3">
        <f t="shared" si="1"/>
        <v>0</v>
      </c>
      <c r="BI7" s="3">
        <f t="shared" si="1"/>
        <v>0</v>
      </c>
      <c r="BJ7" s="3">
        <f t="shared" si="1"/>
        <v>0</v>
      </c>
      <c r="BK7" s="3">
        <f t="shared" si="1"/>
        <v>0</v>
      </c>
      <c r="BL7" s="3">
        <f t="shared" si="1"/>
        <v>0</v>
      </c>
      <c r="BM7" s="3">
        <f t="shared" si="1"/>
        <v>0</v>
      </c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4.85" customHeight="1" x14ac:dyDescent="0.25">
      <c r="A8" s="139" t="s">
        <v>632</v>
      </c>
      <c r="B8" s="139" t="s">
        <v>682</v>
      </c>
      <c r="C8" s="168" t="s">
        <v>640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25.35" customHeight="1" x14ac:dyDescent="0.25">
      <c r="A9" s="139"/>
      <c r="B9" s="139"/>
      <c r="C9" s="171" t="s">
        <v>650</v>
      </c>
      <c r="D9" s="171"/>
      <c r="E9" s="171"/>
      <c r="F9" s="171" t="s">
        <v>651</v>
      </c>
      <c r="G9" s="171"/>
      <c r="H9" s="171"/>
      <c r="I9" s="171" t="s">
        <v>670</v>
      </c>
      <c r="J9" s="171"/>
      <c r="K9" s="171"/>
      <c r="L9" s="171" t="s">
        <v>671</v>
      </c>
      <c r="M9" s="171"/>
      <c r="N9" s="171"/>
      <c r="O9" s="171" t="s">
        <v>652</v>
      </c>
      <c r="P9" s="171"/>
      <c r="Q9" s="171"/>
      <c r="R9" s="171" t="s">
        <v>680</v>
      </c>
      <c r="S9" s="171"/>
      <c r="T9" s="171"/>
      <c r="U9" s="171" t="s">
        <v>653</v>
      </c>
      <c r="V9" s="171"/>
      <c r="W9" s="171"/>
      <c r="X9" s="171" t="s">
        <v>654</v>
      </c>
      <c r="Y9" s="171"/>
      <c r="Z9" s="171"/>
      <c r="AA9" s="171" t="s">
        <v>655</v>
      </c>
      <c r="AB9" s="171"/>
      <c r="AC9" s="171"/>
      <c r="AD9" s="171" t="s">
        <v>656</v>
      </c>
      <c r="AE9" s="171"/>
      <c r="AF9" s="171"/>
      <c r="AG9" s="171" t="s">
        <v>657</v>
      </c>
      <c r="AH9" s="171"/>
      <c r="AI9" s="171"/>
      <c r="AJ9" s="171" t="s">
        <v>658</v>
      </c>
      <c r="AK9" s="171"/>
      <c r="AL9" s="171"/>
      <c r="AM9" s="171" t="s">
        <v>672</v>
      </c>
      <c r="AN9" s="171"/>
      <c r="AO9" s="171"/>
      <c r="AP9" s="171" t="s">
        <v>659</v>
      </c>
      <c r="AQ9" s="171"/>
      <c r="AR9" s="171"/>
      <c r="AS9" s="171" t="s">
        <v>660</v>
      </c>
      <c r="AT9" s="171"/>
      <c r="AU9" s="171"/>
      <c r="AV9" s="171" t="s">
        <v>673</v>
      </c>
      <c r="AW9" s="171"/>
      <c r="AX9" s="171"/>
      <c r="AY9" s="171" t="s">
        <v>661</v>
      </c>
      <c r="AZ9" s="171"/>
      <c r="BA9" s="171"/>
      <c r="BB9" s="171" t="s">
        <v>662</v>
      </c>
      <c r="BC9" s="171"/>
      <c r="BD9" s="171"/>
      <c r="BE9" s="171" t="s">
        <v>674</v>
      </c>
      <c r="BF9" s="171"/>
      <c r="BG9" s="171"/>
      <c r="BH9" s="171" t="s">
        <v>663</v>
      </c>
      <c r="BI9" s="171"/>
      <c r="BJ9" s="171"/>
      <c r="BK9" s="171" t="s">
        <v>664</v>
      </c>
      <c r="BL9" s="171"/>
      <c r="BM9" s="171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30" customHeight="1" x14ac:dyDescent="0.25">
      <c r="A10" s="139"/>
      <c r="B10" s="139"/>
      <c r="C10" s="6" t="s">
        <v>644</v>
      </c>
      <c r="D10" s="6" t="s">
        <v>645</v>
      </c>
      <c r="E10" s="6" t="s">
        <v>646</v>
      </c>
      <c r="F10" s="6" t="s">
        <v>644</v>
      </c>
      <c r="G10" s="6" t="s">
        <v>645</v>
      </c>
      <c r="H10" s="6" t="s">
        <v>646</v>
      </c>
      <c r="I10" s="6" t="s">
        <v>644</v>
      </c>
      <c r="J10" s="6" t="s">
        <v>645</v>
      </c>
      <c r="K10" s="6" t="s">
        <v>646</v>
      </c>
      <c r="L10" s="6" t="s">
        <v>644</v>
      </c>
      <c r="M10" s="6" t="s">
        <v>645</v>
      </c>
      <c r="N10" s="6" t="s">
        <v>646</v>
      </c>
      <c r="O10" s="6" t="s">
        <v>644</v>
      </c>
      <c r="P10" s="6" t="s">
        <v>645</v>
      </c>
      <c r="Q10" s="6" t="s">
        <v>646</v>
      </c>
      <c r="R10" s="6" t="s">
        <v>644</v>
      </c>
      <c r="S10" s="6" t="s">
        <v>645</v>
      </c>
      <c r="T10" s="6" t="s">
        <v>646</v>
      </c>
      <c r="U10" s="6" t="s">
        <v>644</v>
      </c>
      <c r="V10" s="6" t="s">
        <v>645</v>
      </c>
      <c r="W10" s="6" t="s">
        <v>646</v>
      </c>
      <c r="X10" s="6" t="s">
        <v>644</v>
      </c>
      <c r="Y10" s="6" t="s">
        <v>645</v>
      </c>
      <c r="Z10" s="6" t="s">
        <v>646</v>
      </c>
      <c r="AA10" s="6" t="s">
        <v>644</v>
      </c>
      <c r="AB10" s="6" t="s">
        <v>645</v>
      </c>
      <c r="AC10" s="6" t="s">
        <v>646</v>
      </c>
      <c r="AD10" s="6" t="s">
        <v>644</v>
      </c>
      <c r="AE10" s="6" t="s">
        <v>645</v>
      </c>
      <c r="AF10" s="6" t="s">
        <v>646</v>
      </c>
      <c r="AG10" s="6" t="s">
        <v>644</v>
      </c>
      <c r="AH10" s="6" t="s">
        <v>645</v>
      </c>
      <c r="AI10" s="6" t="s">
        <v>646</v>
      </c>
      <c r="AJ10" s="6" t="s">
        <v>644</v>
      </c>
      <c r="AK10" s="6" t="s">
        <v>645</v>
      </c>
      <c r="AL10" s="6" t="s">
        <v>646</v>
      </c>
      <c r="AM10" s="6" t="s">
        <v>644</v>
      </c>
      <c r="AN10" s="6" t="s">
        <v>645</v>
      </c>
      <c r="AO10" s="6" t="s">
        <v>646</v>
      </c>
      <c r="AP10" s="6" t="s">
        <v>644</v>
      </c>
      <c r="AQ10" s="6" t="s">
        <v>645</v>
      </c>
      <c r="AR10" s="6" t="s">
        <v>646</v>
      </c>
      <c r="AS10" s="6" t="s">
        <v>644</v>
      </c>
      <c r="AT10" s="6" t="s">
        <v>645</v>
      </c>
      <c r="AU10" s="6" t="s">
        <v>646</v>
      </c>
      <c r="AV10" s="6" t="s">
        <v>644</v>
      </c>
      <c r="AW10" s="6" t="s">
        <v>645</v>
      </c>
      <c r="AX10" s="6" t="s">
        <v>646</v>
      </c>
      <c r="AY10" s="6" t="s">
        <v>644</v>
      </c>
      <c r="AZ10" s="6" t="s">
        <v>645</v>
      </c>
      <c r="BA10" s="6" t="s">
        <v>646</v>
      </c>
      <c r="BB10" s="6" t="s">
        <v>644</v>
      </c>
      <c r="BC10" s="6" t="s">
        <v>645</v>
      </c>
      <c r="BD10" s="6" t="s">
        <v>646</v>
      </c>
      <c r="BE10" s="6" t="s">
        <v>644</v>
      </c>
      <c r="BF10" s="6" t="s">
        <v>645</v>
      </c>
      <c r="BG10" s="6" t="s">
        <v>646</v>
      </c>
      <c r="BH10" s="6" t="s">
        <v>644</v>
      </c>
      <c r="BI10" s="6" t="s">
        <v>645</v>
      </c>
      <c r="BJ10" s="6" t="s">
        <v>646</v>
      </c>
      <c r="BK10" s="6" t="s">
        <v>644</v>
      </c>
      <c r="BL10" s="6" t="s">
        <v>645</v>
      </c>
      <c r="BM10" s="6" t="s">
        <v>646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5" customHeight="1" x14ac:dyDescent="0.25">
      <c r="A11" s="3">
        <v>1</v>
      </c>
      <c r="B11" s="11">
        <v>2</v>
      </c>
      <c r="C11" s="11">
        <v>3</v>
      </c>
      <c r="D11" s="11">
        <v>4</v>
      </c>
      <c r="E11" s="3">
        <v>5</v>
      </c>
      <c r="F11" s="11">
        <v>6</v>
      </c>
      <c r="G11" s="11">
        <v>7</v>
      </c>
      <c r="H11" s="11">
        <v>8</v>
      </c>
      <c r="I11" s="3">
        <v>9</v>
      </c>
      <c r="J11" s="11">
        <v>10</v>
      </c>
      <c r="K11" s="11">
        <v>11</v>
      </c>
      <c r="L11" s="11">
        <v>12</v>
      </c>
      <c r="M11" s="3">
        <v>13</v>
      </c>
      <c r="N11" s="11">
        <v>14</v>
      </c>
      <c r="O11" s="11">
        <v>15</v>
      </c>
      <c r="P11" s="11">
        <v>16</v>
      </c>
      <c r="Q11" s="3">
        <v>17</v>
      </c>
      <c r="R11" s="11">
        <v>18</v>
      </c>
      <c r="S11" s="11">
        <v>19</v>
      </c>
      <c r="T11" s="11">
        <v>20</v>
      </c>
      <c r="U11" s="3">
        <v>21</v>
      </c>
      <c r="V11" s="11">
        <v>22</v>
      </c>
      <c r="W11" s="11">
        <v>23</v>
      </c>
      <c r="X11" s="11">
        <v>24</v>
      </c>
      <c r="Y11" s="3">
        <v>25</v>
      </c>
      <c r="Z11" s="11">
        <v>26</v>
      </c>
      <c r="AA11" s="11">
        <v>27</v>
      </c>
      <c r="AB11" s="11">
        <v>28</v>
      </c>
      <c r="AC11" s="3">
        <v>29</v>
      </c>
      <c r="AD11" s="11">
        <v>30</v>
      </c>
      <c r="AE11" s="11">
        <v>31</v>
      </c>
      <c r="AF11" s="11">
        <v>32</v>
      </c>
      <c r="AG11" s="3">
        <v>33</v>
      </c>
      <c r="AH11" s="11">
        <v>34</v>
      </c>
      <c r="AI11" s="11">
        <v>35</v>
      </c>
      <c r="AJ11" s="11">
        <v>36</v>
      </c>
      <c r="AK11" s="3">
        <v>37</v>
      </c>
      <c r="AL11" s="11">
        <v>38</v>
      </c>
      <c r="AM11" s="11">
        <v>39</v>
      </c>
      <c r="AN11" s="11">
        <v>40</v>
      </c>
      <c r="AO11" s="3">
        <v>41</v>
      </c>
      <c r="AP11" s="11">
        <v>42</v>
      </c>
      <c r="AQ11" s="11">
        <v>43</v>
      </c>
      <c r="AR11" s="11">
        <v>44</v>
      </c>
      <c r="AS11" s="3">
        <v>45</v>
      </c>
      <c r="AT11" s="11">
        <v>46</v>
      </c>
      <c r="AU11" s="11">
        <v>47</v>
      </c>
      <c r="AV11" s="11">
        <v>48</v>
      </c>
      <c r="AW11" s="3">
        <v>49</v>
      </c>
      <c r="AX11" s="11">
        <v>50</v>
      </c>
      <c r="AY11" s="11">
        <v>51</v>
      </c>
      <c r="AZ11" s="11">
        <v>52</v>
      </c>
      <c r="BA11" s="3">
        <v>53</v>
      </c>
      <c r="BB11" s="11">
        <v>54</v>
      </c>
      <c r="BC11" s="11">
        <v>55</v>
      </c>
      <c r="BD11" s="11">
        <v>56</v>
      </c>
      <c r="BE11" s="3">
        <v>57</v>
      </c>
      <c r="BF11" s="11">
        <v>58</v>
      </c>
      <c r="BG11" s="11">
        <v>59</v>
      </c>
      <c r="BH11" s="11">
        <v>60</v>
      </c>
      <c r="BI11" s="3">
        <v>61</v>
      </c>
      <c r="BJ11" s="11">
        <v>62</v>
      </c>
      <c r="BK11" s="11">
        <v>63</v>
      </c>
      <c r="BL11" s="11">
        <v>64</v>
      </c>
      <c r="BM11" s="3">
        <v>65</v>
      </c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x14ac:dyDescent="0.25">
      <c r="A12" s="27"/>
      <c r="B12" s="36">
        <f>Stat!B10</f>
        <v>932001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</row>
    <row r="13" spans="1:256" x14ac:dyDescent="0.25">
      <c r="A13" s="27"/>
      <c r="B13" s="36">
        <f>Stat!B11</f>
        <v>932002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256" x14ac:dyDescent="0.25">
      <c r="A14" s="27"/>
      <c r="B14" s="36">
        <f>Stat!B12</f>
        <v>932003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</row>
    <row r="15" spans="1:256" x14ac:dyDescent="0.25">
      <c r="A15" s="27"/>
      <c r="B15" s="36">
        <f>Stat!B13</f>
        <v>932004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</row>
    <row r="16" spans="1:256" x14ac:dyDescent="0.25">
      <c r="A16" s="27"/>
      <c r="B16" s="36">
        <f>Stat!B14</f>
        <v>932005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</row>
    <row r="17" spans="1:65" x14ac:dyDescent="0.25">
      <c r="A17" s="27"/>
      <c r="B17" s="36">
        <f>Stat!B15</f>
        <v>932006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</row>
    <row r="18" spans="1:65" x14ac:dyDescent="0.25">
      <c r="A18" s="27"/>
      <c r="B18" s="36">
        <f>Stat!B16</f>
        <v>932007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</row>
    <row r="19" spans="1:65" x14ac:dyDescent="0.25">
      <c r="A19" s="27"/>
      <c r="B19" s="36">
        <f>Stat!B17</f>
        <v>932008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</row>
    <row r="20" spans="1:65" x14ac:dyDescent="0.25">
      <c r="A20" s="27"/>
      <c r="B20" s="36">
        <f>Stat!B18</f>
        <v>932009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14.25" customHeight="1" x14ac:dyDescent="0.25">
      <c r="A21" s="27"/>
      <c r="B21" s="36">
        <f>Stat!B19</f>
        <v>932010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x14ac:dyDescent="0.25">
      <c r="A22" s="27"/>
      <c r="B22" s="36">
        <f>Stat!B20</f>
        <v>932011</v>
      </c>
      <c r="C22" s="57"/>
      <c r="D22" s="57"/>
      <c r="E22" s="57"/>
      <c r="F22" s="57"/>
      <c r="G22" s="57"/>
      <c r="H22" s="57"/>
      <c r="I22" s="57"/>
      <c r="J22" s="59"/>
      <c r="K22" s="59"/>
      <c r="L22" s="57"/>
      <c r="M22" s="57"/>
      <c r="N22" s="57"/>
      <c r="O22" s="57"/>
      <c r="P22" s="57"/>
      <c r="Q22" s="57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</row>
    <row r="23" spans="1:65" x14ac:dyDescent="0.25">
      <c r="A23" s="27"/>
      <c r="B23" s="36">
        <f>Stat!B21</f>
        <v>932012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</row>
    <row r="24" spans="1:65" x14ac:dyDescent="0.25">
      <c r="A24" s="27"/>
      <c r="B24" s="36">
        <f>Stat!B22</f>
        <v>932013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</row>
    <row r="25" spans="1:65" x14ac:dyDescent="0.25">
      <c r="A25" s="27"/>
      <c r="B25" s="36">
        <f>Stat!B23</f>
        <v>832002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</row>
    <row r="26" spans="1:65" x14ac:dyDescent="0.25">
      <c r="A26" s="27"/>
      <c r="B26" s="36">
        <f>Stat!B24</f>
        <v>932015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</row>
    <row r="27" spans="1:65" x14ac:dyDescent="0.25">
      <c r="A27" s="27"/>
      <c r="B27" s="36">
        <f>Stat!B25</f>
        <v>932016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</row>
    <row r="28" spans="1:65" x14ac:dyDescent="0.25">
      <c r="A28" s="27"/>
      <c r="B28" s="36">
        <f>Stat!B26</f>
        <v>932018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</row>
    <row r="29" spans="1:65" x14ac:dyDescent="0.25">
      <c r="A29" s="27"/>
      <c r="B29" s="36">
        <f>Stat!B27</f>
        <v>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</row>
    <row r="30" spans="1:65" x14ac:dyDescent="0.25">
      <c r="A30" s="27"/>
      <c r="B30" s="36">
        <f>Stat!B28</f>
        <v>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</row>
    <row r="31" spans="1:65" x14ac:dyDescent="0.25">
      <c r="A31" s="27"/>
      <c r="B31" s="36">
        <f>Stat!B29</f>
        <v>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</row>
    <row r="32" spans="1:65" x14ac:dyDescent="0.25">
      <c r="A32" s="27"/>
      <c r="B32" s="36">
        <f>Stat!B30</f>
        <v>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</row>
    <row r="33" spans="1:65" x14ac:dyDescent="0.25">
      <c r="A33" s="27"/>
      <c r="B33" s="36">
        <f>Stat!B31</f>
        <v>0</v>
      </c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60"/>
      <c r="P33" s="61"/>
      <c r="Q33" s="61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</row>
    <row r="34" spans="1:65" x14ac:dyDescent="0.25">
      <c r="A34" s="27"/>
      <c r="B34" s="36">
        <f>Stat!B32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:65" x14ac:dyDescent="0.25">
      <c r="A35" s="27"/>
      <c r="B35" s="36">
        <f>Stat!B33</f>
        <v>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</row>
    <row r="36" spans="1:65" x14ac:dyDescent="0.25">
      <c r="A36" s="27"/>
      <c r="B36" s="36">
        <f>Stat!B34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</row>
    <row r="37" spans="1:65" x14ac:dyDescent="0.25">
      <c r="A37" s="27"/>
      <c r="B37" s="36">
        <f>Stat!B35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</row>
    <row r="38" spans="1:65" x14ac:dyDescent="0.25">
      <c r="A38" s="27"/>
      <c r="B38" s="36">
        <f>Stat!B36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x14ac:dyDescent="0.25">
      <c r="A39" s="27"/>
      <c r="B39" s="36">
        <f>Stat!B37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</row>
    <row r="40" spans="1:65" x14ac:dyDescent="0.25">
      <c r="A40" s="27"/>
      <c r="B40" s="36">
        <f>Stat!B38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</row>
    <row r="41" spans="1:65" x14ac:dyDescent="0.25">
      <c r="A41" s="27"/>
      <c r="B41" s="36">
        <f>Stat!B39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</row>
    <row r="42" spans="1:65" x14ac:dyDescent="0.25">
      <c r="A42" s="27"/>
      <c r="B42" s="36">
        <f>Stat!B40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</row>
    <row r="43" spans="1:65" x14ac:dyDescent="0.25">
      <c r="A43" s="27"/>
      <c r="B43" s="36">
        <f>Stat!B41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</row>
    <row r="44" spans="1:65" x14ac:dyDescent="0.25">
      <c r="A44" s="27"/>
      <c r="B44" s="36">
        <f>Stat!B42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</row>
    <row r="45" spans="1:65" x14ac:dyDescent="0.25">
      <c r="A45" s="27"/>
      <c r="B45" s="36">
        <f>Stat!B43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x14ac:dyDescent="0.25">
      <c r="A46" s="27"/>
      <c r="B46" s="36">
        <f>Stat!B44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x14ac:dyDescent="0.25">
      <c r="A47" s="27"/>
      <c r="B47" s="36">
        <f>Stat!B45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</row>
    <row r="48" spans="1:65" x14ac:dyDescent="0.25">
      <c r="A48" s="27"/>
      <c r="B48" s="36">
        <f>Stat!B46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x14ac:dyDescent="0.25">
      <c r="A49" s="27"/>
      <c r="B49" s="36">
        <f>Stat!B47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</row>
    <row r="50" spans="1:65" x14ac:dyDescent="0.25">
      <c r="A50" s="27"/>
      <c r="B50" s="36">
        <f>Stat!B48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</row>
    <row r="51" spans="1:65" x14ac:dyDescent="0.25">
      <c r="A51" s="27"/>
      <c r="B51" s="36">
        <f>Stat!B49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</row>
    <row r="52" spans="1:65" x14ac:dyDescent="0.25">
      <c r="A52" s="27"/>
      <c r="B52" s="36">
        <f>Stat!B50</f>
        <v>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</row>
    <row r="53" spans="1:65" x14ac:dyDescent="0.25">
      <c r="A53" s="27"/>
      <c r="B53" s="36">
        <f>Stat!B51</f>
        <v>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</row>
    <row r="54" spans="1:65" x14ac:dyDescent="0.25">
      <c r="A54" s="27"/>
      <c r="B54" s="36">
        <f>Stat!B52</f>
        <v>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</row>
    <row r="55" spans="1:65" x14ac:dyDescent="0.25">
      <c r="A55" s="27"/>
      <c r="B55" s="36">
        <f>Stat!B53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x14ac:dyDescent="0.25">
      <c r="A56" s="27"/>
      <c r="B56" s="36">
        <f>Stat!B54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</row>
    <row r="57" spans="1:65" x14ac:dyDescent="0.25">
      <c r="A57" s="27"/>
      <c r="B57" s="36">
        <f>Stat!B55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</row>
    <row r="58" spans="1:65" x14ac:dyDescent="0.25">
      <c r="A58" s="27"/>
      <c r="B58" s="36">
        <f>Stat!B56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</row>
    <row r="59" spans="1:65" x14ac:dyDescent="0.25">
      <c r="A59" s="27"/>
      <c r="B59" s="36">
        <f>Stat!B57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</row>
    <row r="60" spans="1:65" x14ac:dyDescent="0.25">
      <c r="A60" s="27"/>
      <c r="B60" s="36">
        <f>Stat!B58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</row>
    <row r="61" spans="1:65" x14ac:dyDescent="0.25">
      <c r="A61" s="27"/>
      <c r="B61" s="36">
        <f>Stat!B59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</row>
    <row r="62" spans="1:65" x14ac:dyDescent="0.25">
      <c r="A62" s="27"/>
      <c r="B62" s="36">
        <f>Stat!B60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</row>
    <row r="63" spans="1:65" x14ac:dyDescent="0.25">
      <c r="A63" s="27"/>
      <c r="B63" s="36">
        <f>Stat!B61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</row>
    <row r="64" spans="1:65" x14ac:dyDescent="0.25">
      <c r="A64" s="27"/>
      <c r="B64" s="36">
        <f>Stat!B62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</row>
    <row r="65" spans="1:65" x14ac:dyDescent="0.25">
      <c r="A65" s="27"/>
      <c r="B65" s="36">
        <f>Stat!B63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</row>
    <row r="66" spans="1:65" x14ac:dyDescent="0.25">
      <c r="A66" s="27"/>
      <c r="B66" s="36">
        <f>Stat!B64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</row>
    <row r="67" spans="1:65" x14ac:dyDescent="0.25">
      <c r="A67" s="27"/>
      <c r="B67" s="36">
        <f>Stat!B65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</row>
    <row r="68" spans="1:65" x14ac:dyDescent="0.25">
      <c r="A68" s="27"/>
      <c r="B68" s="36">
        <f>Stat!B66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</row>
    <row r="69" spans="1:65" x14ac:dyDescent="0.25">
      <c r="A69" s="27"/>
      <c r="B69" s="36">
        <f>Stat!B67</f>
        <v>0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</row>
    <row r="70" spans="1:65" x14ac:dyDescent="0.25">
      <c r="A70" s="27"/>
      <c r="B70" s="36">
        <f>Stat!B68</f>
        <v>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</row>
    <row r="71" spans="1:65" x14ac:dyDescent="0.25">
      <c r="A71" s="27"/>
      <c r="B71" s="36">
        <f>Stat!B69</f>
        <v>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x14ac:dyDescent="0.25">
      <c r="A72" s="27"/>
      <c r="B72" s="36">
        <f>Stat!B70</f>
        <v>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3" spans="1:65" x14ac:dyDescent="0.25">
      <c r="A73" s="27"/>
      <c r="B73" s="36">
        <f>Stat!B71</f>
        <v>0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</row>
    <row r="74" spans="1:65" x14ac:dyDescent="0.25">
      <c r="A74" s="27"/>
      <c r="B74" s="36">
        <f>Stat!B72</f>
        <v>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</row>
    <row r="75" spans="1:65" x14ac:dyDescent="0.25">
      <c r="A75" s="27"/>
      <c r="B75" s="36">
        <f>Stat!B73</f>
        <v>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5" x14ac:dyDescent="0.25">
      <c r="A76" s="27"/>
      <c r="B76" s="36">
        <f>Stat!B74</f>
        <v>0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</row>
    <row r="77" spans="1:65" x14ac:dyDescent="0.25">
      <c r="A77" s="27"/>
      <c r="B77" s="36">
        <f>Stat!B75</f>
        <v>0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x14ac:dyDescent="0.25">
      <c r="A78" s="27"/>
      <c r="B78" s="36">
        <f>Stat!B76</f>
        <v>0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x14ac:dyDescent="0.25">
      <c r="A79" s="27"/>
      <c r="B79" s="36">
        <f>Stat!B77</f>
        <v>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</row>
    <row r="80" spans="1:65" x14ac:dyDescent="0.25">
      <c r="A80" s="27"/>
      <c r="B80" s="36">
        <f>Stat!B78</f>
        <v>0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</row>
    <row r="81" spans="1:65" x14ac:dyDescent="0.25">
      <c r="A81" s="27"/>
      <c r="B81" s="36">
        <f>Stat!B79</f>
        <v>0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</row>
    <row r="82" spans="1:65" x14ac:dyDescent="0.25">
      <c r="A82" s="27"/>
      <c r="B82" s="36">
        <f>Stat!B80</f>
        <v>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</row>
    <row r="83" spans="1:65" x14ac:dyDescent="0.25">
      <c r="A83" s="27"/>
      <c r="B83" s="36">
        <f>Stat!B81</f>
        <v>0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</row>
    <row r="84" spans="1:65" x14ac:dyDescent="0.25">
      <c r="A84" s="27"/>
      <c r="B84" s="36">
        <f>Stat!B82</f>
        <v>0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</row>
    <row r="85" spans="1:65" x14ac:dyDescent="0.25">
      <c r="A85" s="27"/>
      <c r="B85" s="36">
        <f>Stat!B83</f>
        <v>0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</row>
    <row r="86" spans="1:65" x14ac:dyDescent="0.25">
      <c r="A86" s="27"/>
      <c r="B86" s="36">
        <f>Stat!B84</f>
        <v>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</row>
    <row r="87" spans="1:65" x14ac:dyDescent="0.25">
      <c r="A87" s="27"/>
      <c r="B87" s="36">
        <f>Stat!B85</f>
        <v>0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</row>
    <row r="88" spans="1:65" x14ac:dyDescent="0.25">
      <c r="A88" s="27"/>
      <c r="B88" s="36">
        <f>Stat!B86</f>
        <v>0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</row>
    <row r="89" spans="1:65" x14ac:dyDescent="0.25">
      <c r="A89" s="27"/>
      <c r="B89" s="36">
        <f>Stat!B87</f>
        <v>0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</row>
    <row r="90" spans="1:65" x14ac:dyDescent="0.25">
      <c r="A90" s="27"/>
      <c r="B90" s="36">
        <f>Stat!B88</f>
        <v>0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</row>
    <row r="91" spans="1:65" x14ac:dyDescent="0.25">
      <c r="A91" s="27"/>
      <c r="B91" s="36">
        <f>Stat!B89</f>
        <v>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</row>
    <row r="92" spans="1:65" x14ac:dyDescent="0.25">
      <c r="A92" s="27"/>
      <c r="B92" s="36">
        <f>Stat!B90</f>
        <v>0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</row>
    <row r="93" spans="1:65" x14ac:dyDescent="0.25">
      <c r="A93" s="27"/>
      <c r="B93" s="36">
        <f>Stat!B91</f>
        <v>0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</row>
    <row r="94" spans="1:65" x14ac:dyDescent="0.25">
      <c r="A94" s="27"/>
      <c r="B94" s="36">
        <f>Stat!B92</f>
        <v>0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</row>
    <row r="95" spans="1:65" x14ac:dyDescent="0.25">
      <c r="A95" s="27"/>
      <c r="B95" s="36">
        <f>Stat!B93</f>
        <v>0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</row>
    <row r="96" spans="1:65" x14ac:dyDescent="0.25">
      <c r="A96" s="27"/>
      <c r="B96" s="36">
        <f>Stat!B94</f>
        <v>0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</row>
    <row r="97" spans="1:65" x14ac:dyDescent="0.25">
      <c r="A97" s="27"/>
      <c r="B97" s="36">
        <f>Stat!B95</f>
        <v>0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</row>
    <row r="98" spans="1:65" x14ac:dyDescent="0.25">
      <c r="A98" s="27"/>
      <c r="B98" s="36">
        <f>Stat!B96</f>
        <v>0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</row>
    <row r="99" spans="1:65" x14ac:dyDescent="0.25">
      <c r="A99" s="27"/>
      <c r="B99" s="36">
        <f>Stat!B97</f>
        <v>0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</row>
    <row r="100" spans="1:65" x14ac:dyDescent="0.25">
      <c r="A100" s="27"/>
      <c r="B100" s="36">
        <f>Stat!B98</f>
        <v>0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</row>
    <row r="101" spans="1:65" x14ac:dyDescent="0.25">
      <c r="A101" s="27"/>
      <c r="B101" s="36">
        <f>Stat!B99</f>
        <v>0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</row>
    <row r="102" spans="1:65" x14ac:dyDescent="0.25">
      <c r="A102" s="27"/>
      <c r="B102" s="36">
        <f>Stat!B100</f>
        <v>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</row>
    <row r="103" spans="1:65" x14ac:dyDescent="0.25">
      <c r="A103" s="27"/>
      <c r="B103" s="36">
        <f>Stat!B101</f>
        <v>0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</row>
    <row r="104" spans="1:65" x14ac:dyDescent="0.25">
      <c r="A104" s="27"/>
      <c r="B104" s="36">
        <f>Stat!B102</f>
        <v>0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</row>
    <row r="105" spans="1:65" x14ac:dyDescent="0.25">
      <c r="A105" s="27"/>
      <c r="B105" s="36">
        <f>Stat!B103</f>
        <v>0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</row>
    <row r="106" spans="1:65" x14ac:dyDescent="0.25">
      <c r="A106" s="27"/>
      <c r="B106" s="36">
        <f>Stat!B104</f>
        <v>0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</row>
    <row r="107" spans="1:65" x14ac:dyDescent="0.25">
      <c r="A107" s="27"/>
      <c r="B107" s="36">
        <f>Stat!B105</f>
        <v>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</row>
    <row r="108" spans="1:65" x14ac:dyDescent="0.25">
      <c r="A108" s="27"/>
      <c r="B108" s="36">
        <f>Stat!B106</f>
        <v>0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</row>
    <row r="109" spans="1:65" x14ac:dyDescent="0.25">
      <c r="A109" s="27"/>
      <c r="B109" s="36">
        <f>Stat!B107</f>
        <v>0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</row>
    <row r="110" spans="1:65" x14ac:dyDescent="0.25">
      <c r="A110" s="27"/>
      <c r="B110" s="36">
        <f>Stat!B108</f>
        <v>0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</row>
    <row r="111" spans="1:65" x14ac:dyDescent="0.25">
      <c r="A111" s="27"/>
      <c r="B111" s="36">
        <f>Stat!B109</f>
        <v>0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</row>
    <row r="112" spans="1:65" x14ac:dyDescent="0.25">
      <c r="A112" s="27"/>
      <c r="B112" s="36">
        <f>Stat!B110</f>
        <v>0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</row>
    <row r="113" spans="1:65" x14ac:dyDescent="0.25">
      <c r="A113" s="27"/>
      <c r="B113" s="36">
        <f>Stat!B111</f>
        <v>0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</row>
    <row r="114" spans="1:65" x14ac:dyDescent="0.25">
      <c r="A114" s="27"/>
      <c r="B114" s="36">
        <f>Stat!B112</f>
        <v>0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</row>
    <row r="115" spans="1:65" x14ac:dyDescent="0.25">
      <c r="A115" s="27"/>
      <c r="B115" s="36">
        <f>Stat!B113</f>
        <v>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</row>
    <row r="116" spans="1:65" x14ac:dyDescent="0.25">
      <c r="A116" s="27"/>
      <c r="B116" s="36">
        <f>Stat!B114</f>
        <v>0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</row>
    <row r="117" spans="1:65" x14ac:dyDescent="0.25">
      <c r="A117" s="27"/>
      <c r="B117" s="36">
        <f>Stat!B115</f>
        <v>0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</row>
    <row r="118" spans="1:65" x14ac:dyDescent="0.25">
      <c r="A118" s="27"/>
      <c r="B118" s="36">
        <f>Stat!B116</f>
        <v>0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</row>
    <row r="119" spans="1:65" x14ac:dyDescent="0.25">
      <c r="A119" s="27"/>
      <c r="B119" s="36">
        <f>Stat!B117</f>
        <v>0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</row>
    <row r="120" spans="1:65" x14ac:dyDescent="0.25">
      <c r="A120" s="27"/>
      <c r="B120" s="36">
        <f>Stat!B118</f>
        <v>0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</row>
    <row r="121" spans="1:65" x14ac:dyDescent="0.25">
      <c r="A121" s="27"/>
      <c r="B121" s="36">
        <f>Stat!B119</f>
        <v>0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</row>
    <row r="122" spans="1:65" x14ac:dyDescent="0.25">
      <c r="A122" s="27"/>
      <c r="B122" s="36">
        <f>Stat!B120</f>
        <v>0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</row>
    <row r="123" spans="1:65" x14ac:dyDescent="0.25">
      <c r="A123" s="27"/>
      <c r="B123" s="36">
        <f>Stat!B121</f>
        <v>0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</row>
    <row r="124" spans="1:65" x14ac:dyDescent="0.25">
      <c r="A124" s="27"/>
      <c r="B124" s="36">
        <f>Stat!B122</f>
        <v>0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</row>
    <row r="125" spans="1:65" x14ac:dyDescent="0.25">
      <c r="A125" s="27"/>
      <c r="B125" s="36">
        <f>Stat!B123</f>
        <v>0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</row>
    <row r="126" spans="1:65" x14ac:dyDescent="0.25">
      <c r="A126" s="27"/>
      <c r="B126" s="36">
        <f>Stat!B124</f>
        <v>0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</row>
    <row r="127" spans="1:65" x14ac:dyDescent="0.25">
      <c r="A127" s="27"/>
      <c r="B127" s="36">
        <f>Stat!B125</f>
        <v>0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</row>
    <row r="128" spans="1:65" x14ac:dyDescent="0.25">
      <c r="A128" s="27"/>
      <c r="B128" s="36">
        <f>Stat!B126</f>
        <v>0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</row>
    <row r="129" spans="1:65" x14ac:dyDescent="0.25">
      <c r="A129" s="27"/>
      <c r="B129" s="36">
        <f>Stat!B127</f>
        <v>0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</row>
    <row r="130" spans="1:65" x14ac:dyDescent="0.25">
      <c r="A130" s="27"/>
      <c r="B130" s="36">
        <f>Stat!B128</f>
        <v>0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</row>
    <row r="131" spans="1:65" x14ac:dyDescent="0.25">
      <c r="A131" s="27"/>
      <c r="B131" s="36">
        <f>Stat!B129</f>
        <v>0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</row>
    <row r="132" spans="1:65" x14ac:dyDescent="0.25">
      <c r="A132" s="27"/>
      <c r="B132" s="36">
        <f>Stat!B130</f>
        <v>0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</row>
    <row r="133" spans="1:65" x14ac:dyDescent="0.25">
      <c r="A133" s="27"/>
      <c r="B133" s="36">
        <f>Stat!B131</f>
        <v>0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</row>
    <row r="134" spans="1:65" x14ac:dyDescent="0.25">
      <c r="A134" s="27"/>
      <c r="B134" s="36">
        <f>Stat!B132</f>
        <v>0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</row>
    <row r="135" spans="1:65" x14ac:dyDescent="0.25">
      <c r="A135" s="27"/>
      <c r="B135" s="36">
        <f>Stat!B133</f>
        <v>0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</row>
    <row r="136" spans="1:65" x14ac:dyDescent="0.25">
      <c r="A136" s="27"/>
      <c r="B136" s="36">
        <f>Stat!B134</f>
        <v>0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</row>
    <row r="137" spans="1:65" x14ac:dyDescent="0.25">
      <c r="A137" s="27"/>
      <c r="B137" s="36">
        <f>Stat!B135</f>
        <v>0</v>
      </c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</row>
    <row r="138" spans="1:65" x14ac:dyDescent="0.25">
      <c r="A138" s="27"/>
      <c r="B138" s="36">
        <f>Stat!B136</f>
        <v>0</v>
      </c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</row>
    <row r="139" spans="1:65" x14ac:dyDescent="0.25">
      <c r="A139" s="27"/>
      <c r="B139" s="36">
        <f>Stat!B137</f>
        <v>0</v>
      </c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</row>
    <row r="140" spans="1:65" x14ac:dyDescent="0.25">
      <c r="A140" s="27"/>
      <c r="B140" s="36">
        <f>Stat!B138</f>
        <v>0</v>
      </c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</row>
    <row r="141" spans="1:65" x14ac:dyDescent="0.25">
      <c r="A141" s="27"/>
      <c r="B141" s="36">
        <f>Stat!B139</f>
        <v>0</v>
      </c>
      <c r="C141" s="63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</row>
    <row r="142" spans="1:65" x14ac:dyDescent="0.25">
      <c r="A142" s="27"/>
      <c r="B142" s="36">
        <f>Stat!B140</f>
        <v>0</v>
      </c>
      <c r="C142" s="63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</row>
    <row r="143" spans="1:65" x14ac:dyDescent="0.25">
      <c r="A143" s="27"/>
      <c r="B143" s="36">
        <f>Stat!B141</f>
        <v>0</v>
      </c>
      <c r="C143" s="63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</row>
    <row r="144" spans="1:65" x14ac:dyDescent="0.25">
      <c r="A144" s="27"/>
      <c r="B144" s="36">
        <f>Stat!B142</f>
        <v>0</v>
      </c>
      <c r="C144" s="63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</row>
    <row r="145" spans="1:65" x14ac:dyDescent="0.25">
      <c r="A145" s="27"/>
      <c r="B145" s="36">
        <f>Stat!B143</f>
        <v>0</v>
      </c>
      <c r="C145" s="63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</row>
    <row r="146" spans="1:65" x14ac:dyDescent="0.25">
      <c r="A146" s="27"/>
      <c r="B146" s="36">
        <f>Stat!B144</f>
        <v>0</v>
      </c>
      <c r="C146" s="63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</row>
    <row r="147" spans="1:65" x14ac:dyDescent="0.25">
      <c r="A147" s="27"/>
      <c r="B147" s="36">
        <f>Stat!B145</f>
        <v>0</v>
      </c>
      <c r="C147" s="63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</row>
    <row r="148" spans="1:65" x14ac:dyDescent="0.25">
      <c r="A148" s="27"/>
      <c r="B148" s="36">
        <f>Stat!B146</f>
        <v>0</v>
      </c>
      <c r="C148" s="63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</row>
    <row r="149" spans="1:65" x14ac:dyDescent="0.25">
      <c r="A149" s="27"/>
      <c r="B149" s="36">
        <f>Stat!B147</f>
        <v>0</v>
      </c>
      <c r="C149" s="63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</row>
    <row r="150" spans="1:65" x14ac:dyDescent="0.25">
      <c r="A150" s="27"/>
      <c r="B150" s="36">
        <f>Stat!B148</f>
        <v>0</v>
      </c>
      <c r="C150" s="63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</row>
    <row r="151" spans="1:65" x14ac:dyDescent="0.25">
      <c r="A151" s="27"/>
      <c r="B151" s="36">
        <f>Stat!B149</f>
        <v>0</v>
      </c>
      <c r="C151" s="63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</row>
    <row r="152" spans="1:65" x14ac:dyDescent="0.25">
      <c r="A152" s="27"/>
      <c r="B152" s="36">
        <f>Stat!B150</f>
        <v>0</v>
      </c>
      <c r="C152" s="63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</row>
    <row r="153" spans="1:65" x14ac:dyDescent="0.25">
      <c r="A153" s="27"/>
      <c r="B153" s="36">
        <f>Stat!B151</f>
        <v>0</v>
      </c>
      <c r="C153" s="63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</row>
    <row r="154" spans="1:65" x14ac:dyDescent="0.25">
      <c r="A154" s="27"/>
      <c r="B154" s="36">
        <f>Stat!B152</f>
        <v>0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</row>
    <row r="155" spans="1:65" x14ac:dyDescent="0.25">
      <c r="A155" s="27"/>
      <c r="B155" s="36">
        <f>Stat!B153</f>
        <v>0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</row>
    <row r="156" spans="1:65" x14ac:dyDescent="0.25">
      <c r="A156" s="27"/>
      <c r="B156" s="36">
        <f>Stat!B154</f>
        <v>0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</row>
    <row r="157" spans="1:65" x14ac:dyDescent="0.25">
      <c r="A157" s="27"/>
      <c r="B157" s="36">
        <f>Stat!B155</f>
        <v>0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</row>
    <row r="158" spans="1:65" x14ac:dyDescent="0.25">
      <c r="A158" s="27"/>
      <c r="B158" s="36">
        <f>Stat!B156</f>
        <v>0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</row>
    <row r="159" spans="1:65" x14ac:dyDescent="0.25">
      <c r="A159" s="27"/>
      <c r="B159" s="36">
        <f>Stat!B157</f>
        <v>0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</row>
    <row r="160" spans="1:65" x14ac:dyDescent="0.25">
      <c r="A160" s="27"/>
      <c r="B160" s="36">
        <f>Stat!B158</f>
        <v>0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</row>
    <row r="161" spans="1:65" x14ac:dyDescent="0.25">
      <c r="A161" s="27"/>
      <c r="B161" s="36">
        <f>Stat!B159</f>
        <v>0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</row>
    <row r="162" spans="1:65" x14ac:dyDescent="0.25">
      <c r="A162" s="27"/>
      <c r="B162" s="36">
        <f>Stat!B160</f>
        <v>0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</row>
    <row r="163" spans="1:65" x14ac:dyDescent="0.25">
      <c r="A163" s="27"/>
      <c r="B163" s="36">
        <f>Stat!B161</f>
        <v>0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</row>
    <row r="164" spans="1:65" x14ac:dyDescent="0.25">
      <c r="A164" s="27"/>
      <c r="B164" s="36">
        <f>Stat!B162</f>
        <v>0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</row>
    <row r="165" spans="1:65" x14ac:dyDescent="0.25">
      <c r="A165" s="27"/>
      <c r="B165" s="36">
        <f>Stat!B163</f>
        <v>0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</row>
    <row r="166" spans="1:65" x14ac:dyDescent="0.25">
      <c r="A166" s="27"/>
      <c r="B166" s="36">
        <f>Stat!B164</f>
        <v>0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</row>
    <row r="167" spans="1:65" x14ac:dyDescent="0.25">
      <c r="A167" s="27"/>
      <c r="B167" s="36">
        <f>Stat!B165</f>
        <v>0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</row>
    <row r="168" spans="1:65" x14ac:dyDescent="0.25">
      <c r="A168" s="27"/>
      <c r="B168" s="36">
        <f>Stat!B166</f>
        <v>0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</row>
    <row r="169" spans="1:65" x14ac:dyDescent="0.25">
      <c r="A169" s="27"/>
      <c r="B169" s="36">
        <f>Stat!B167</f>
        <v>0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</row>
    <row r="170" spans="1:65" x14ac:dyDescent="0.25">
      <c r="A170" s="27"/>
      <c r="B170" s="36">
        <f>Stat!B168</f>
        <v>0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</row>
    <row r="171" spans="1:65" x14ac:dyDescent="0.25">
      <c r="A171" s="27"/>
      <c r="B171" s="36">
        <f>Stat!B169</f>
        <v>0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</row>
    <row r="172" spans="1:65" x14ac:dyDescent="0.25">
      <c r="A172" s="27"/>
      <c r="B172" s="36">
        <f>Stat!B170</f>
        <v>0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</row>
    <row r="173" spans="1:65" x14ac:dyDescent="0.25">
      <c r="A173" s="27"/>
      <c r="B173" s="36">
        <f>Stat!B171</f>
        <v>0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</row>
    <row r="174" spans="1:65" x14ac:dyDescent="0.25">
      <c r="A174" s="27"/>
      <c r="B174" s="36">
        <f>Stat!B172</f>
        <v>0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</row>
    <row r="175" spans="1:65" x14ac:dyDescent="0.25">
      <c r="A175" s="27"/>
      <c r="B175" s="36">
        <f>Stat!B173</f>
        <v>0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</row>
    <row r="176" spans="1:65" x14ac:dyDescent="0.25">
      <c r="A176" s="27"/>
      <c r="B176" s="36">
        <f>Stat!B174</f>
        <v>0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</row>
    <row r="177" spans="1:65" x14ac:dyDescent="0.25">
      <c r="A177" s="27"/>
      <c r="B177" s="36">
        <f>Stat!B175</f>
        <v>0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</row>
    <row r="178" spans="1:65" x14ac:dyDescent="0.25">
      <c r="A178" s="27"/>
      <c r="B178" s="36">
        <f>Stat!B176</f>
        <v>0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</row>
    <row r="179" spans="1:65" x14ac:dyDescent="0.25">
      <c r="A179" s="27"/>
      <c r="B179" s="36">
        <f>Stat!B177</f>
        <v>0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</row>
    <row r="180" spans="1:65" x14ac:dyDescent="0.25">
      <c r="A180" s="27"/>
      <c r="B180" s="36">
        <f>Stat!B178</f>
        <v>0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</row>
    <row r="181" spans="1:65" x14ac:dyDescent="0.25">
      <c r="A181" s="27"/>
      <c r="B181" s="36">
        <f>Stat!B179</f>
        <v>0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</row>
    <row r="182" spans="1:65" x14ac:dyDescent="0.25">
      <c r="A182" s="27"/>
      <c r="B182" s="36">
        <f>Stat!B180</f>
        <v>0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</row>
    <row r="183" spans="1:65" x14ac:dyDescent="0.25">
      <c r="A183" s="27"/>
      <c r="B183" s="36">
        <f>Stat!B181</f>
        <v>0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</row>
    <row r="184" spans="1:65" x14ac:dyDescent="0.25">
      <c r="A184" s="27"/>
      <c r="B184" s="36">
        <f>Stat!B182</f>
        <v>0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</row>
    <row r="185" spans="1:65" x14ac:dyDescent="0.25">
      <c r="A185" s="27"/>
      <c r="B185" s="36">
        <f>Stat!B183</f>
        <v>0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</row>
    <row r="186" spans="1:65" x14ac:dyDescent="0.25">
      <c r="A186" s="27"/>
      <c r="B186" s="36">
        <f>Stat!B184</f>
        <v>0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</row>
    <row r="187" spans="1:65" x14ac:dyDescent="0.25">
      <c r="A187" s="27"/>
      <c r="B187" s="36">
        <f>Stat!B185</f>
        <v>0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</row>
    <row r="188" spans="1:65" x14ac:dyDescent="0.25">
      <c r="A188" s="27"/>
      <c r="B188" s="36">
        <f>Stat!B186</f>
        <v>0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</row>
    <row r="189" spans="1:65" x14ac:dyDescent="0.25">
      <c r="A189" s="27"/>
      <c r="B189" s="36">
        <f>Stat!B187</f>
        <v>0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</row>
    <row r="190" spans="1:65" x14ac:dyDescent="0.25">
      <c r="A190" s="27"/>
      <c r="B190" s="36">
        <f>Stat!B188</f>
        <v>0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</row>
    <row r="191" spans="1:65" x14ac:dyDescent="0.25">
      <c r="A191" s="27"/>
      <c r="B191" s="36">
        <f>Stat!B189</f>
        <v>0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</row>
    <row r="192" spans="1:65" x14ac:dyDescent="0.25">
      <c r="A192" s="27"/>
      <c r="B192" s="36">
        <f>Stat!B190</f>
        <v>0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</row>
    <row r="193" spans="1:65" x14ac:dyDescent="0.25">
      <c r="A193" s="27"/>
      <c r="B193" s="36">
        <f>Stat!B191</f>
        <v>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</row>
    <row r="194" spans="1:65" x14ac:dyDescent="0.25">
      <c r="A194" s="27"/>
      <c r="B194" s="36">
        <f>Stat!B192</f>
        <v>0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</row>
    <row r="195" spans="1:65" x14ac:dyDescent="0.25">
      <c r="A195" s="27"/>
      <c r="B195" s="36">
        <f>Stat!B193</f>
        <v>0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</row>
    <row r="196" spans="1:65" x14ac:dyDescent="0.25">
      <c r="A196" s="27"/>
      <c r="B196" s="36">
        <f>Stat!B194</f>
        <v>0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</row>
    <row r="197" spans="1:65" x14ac:dyDescent="0.25">
      <c r="A197" s="27"/>
      <c r="B197" s="36">
        <f>Stat!B195</f>
        <v>0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</row>
    <row r="198" spans="1:65" x14ac:dyDescent="0.25">
      <c r="A198" s="27"/>
      <c r="B198" s="36">
        <f>Stat!B196</f>
        <v>0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</row>
    <row r="199" spans="1:65" x14ac:dyDescent="0.25">
      <c r="A199" s="27"/>
      <c r="B199" s="36">
        <f>Stat!B197</f>
        <v>0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</row>
    <row r="200" spans="1:65" x14ac:dyDescent="0.25">
      <c r="A200" s="27"/>
      <c r="B200" s="36">
        <f>Stat!B198</f>
        <v>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</row>
    <row r="201" spans="1:65" x14ac:dyDescent="0.25">
      <c r="A201" s="27"/>
      <c r="B201" s="36">
        <f>Stat!B199</f>
        <v>0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</row>
    <row r="202" spans="1:65" x14ac:dyDescent="0.25">
      <c r="A202" s="27"/>
      <c r="B202" s="36">
        <f>Stat!B200</f>
        <v>0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</row>
    <row r="203" spans="1:65" x14ac:dyDescent="0.25">
      <c r="A203" s="27"/>
      <c r="B203" s="36">
        <f>Stat!B201</f>
        <v>0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</row>
    <row r="204" spans="1:65" x14ac:dyDescent="0.25">
      <c r="A204" s="27"/>
      <c r="B204" s="36">
        <f>Stat!B202</f>
        <v>0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</row>
    <row r="205" spans="1:65" x14ac:dyDescent="0.25">
      <c r="A205" s="27"/>
      <c r="B205" s="36">
        <f>Stat!B203</f>
        <v>0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</row>
    <row r="206" spans="1:65" x14ac:dyDescent="0.25">
      <c r="A206" s="27"/>
      <c r="B206" s="36">
        <f>Stat!B204</f>
        <v>0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</row>
    <row r="207" spans="1:65" x14ac:dyDescent="0.25">
      <c r="A207" s="29"/>
      <c r="B207" s="36">
        <f>Stat!B205</f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x14ac:dyDescent="0.25">
      <c r="A208" s="29"/>
      <c r="B208" s="36">
        <f>Stat!B206</f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x14ac:dyDescent="0.25">
      <c r="A209" s="29"/>
      <c r="B209" s="36">
        <f>Stat!B207</f>
        <v>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x14ac:dyDescent="0.25">
      <c r="A210" s="29"/>
      <c r="B210" s="36">
        <f>Stat!B208</f>
        <v>0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  <row r="211" spans="1:65" x14ac:dyDescent="0.25">
      <c r="A211" s="29"/>
      <c r="B211" s="36">
        <f>Stat!B209</f>
        <v>0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</row>
  </sheetData>
  <mergeCells count="32">
    <mergeCell ref="A1:H1"/>
    <mergeCell ref="I1:Q1"/>
    <mergeCell ref="A3:Q3"/>
    <mergeCell ref="A4:Q4"/>
    <mergeCell ref="A5:Q5"/>
    <mergeCell ref="A7:B7"/>
    <mergeCell ref="A2:H2"/>
    <mergeCell ref="I2:Q2"/>
    <mergeCell ref="A8:A10"/>
    <mergeCell ref="B8:B10"/>
    <mergeCell ref="C8:BM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BH9:BJ9"/>
    <mergeCell ref="BK9:BM9"/>
    <mergeCell ref="AP9:AR9"/>
    <mergeCell ref="AS9:AU9"/>
    <mergeCell ref="AV9:AX9"/>
    <mergeCell ref="AY9:BA9"/>
    <mergeCell ref="BB9:BD9"/>
    <mergeCell ref="BE9:BG9"/>
  </mergeCells>
  <conditionalFormatting sqref="K13:K21 N13:N33 Q13:Q33 K23:K33">
    <cfRule type="cellIs" dxfId="0" priority="1" stopIfTrue="1" operator="greaterThan">
      <formula>0.25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23:H32 C12:BM12 C13:H21 C7:BM7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/>
  <headerFooter alignWithMargins="0"/>
  <ignoredErrors>
    <ignoredError sqref="A3:BM11 A1:BM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Kod</vt:lpstr>
      <vt:lpstr>Otchet</vt:lpstr>
      <vt:lpstr>Stat</vt:lpstr>
      <vt:lpstr>I stypen</vt:lpstr>
      <vt:lpstr>II stypen</vt:lpstr>
      <vt:lpstr>III stypen</vt:lpstr>
      <vt:lpstr>Sch-02-3-9_класс</vt:lpstr>
      <vt:lpstr>Sch-02-3-10_класс</vt:lpstr>
      <vt:lpstr>Sch-02-3-11_класс</vt:lpstr>
      <vt:lpstr>Excel_BuiltIn__FilterDatabase_1</vt:lpstr>
      <vt:lpstr>'Sch-02-3-10_класс'!Заголовки_для_печати</vt:lpstr>
      <vt:lpstr>'Sch-02-3-11_класс'!Заголовки_для_печати</vt:lpstr>
      <vt:lpstr>'Sch-02-3-9_класс'!Заголовки_для_печати</vt:lpstr>
      <vt:lpstr>Stat!Заголовки_для_печати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2016-10-31T07:45:38Z</cp:lastPrinted>
  <dcterms:created xsi:type="dcterms:W3CDTF">2013-10-30T09:11:19Z</dcterms:created>
  <dcterms:modified xsi:type="dcterms:W3CDTF">2016-11-01T08:26:27Z</dcterms:modified>
</cp:coreProperties>
</file>